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hidePivotFieldList="0"/>
  <bookViews>
    <workbookView xWindow="360" yWindow="15" windowWidth="20955" windowHeight="9720" activeTab="0"/>
  </bookViews>
  <sheets>
    <sheet name="2026" sheetId="1" state="visible" r:id="rId1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Мягких Эльвира</author>
  </authors>
  <commentList>
    <comment ref="E48" authorId="0">
      <text>
        <r>
          <rPr>
            <b/>
            <sz val="9"/>
            <rFont val="Tahoma"/>
          </rPr>
          <t xml:space="preserve">Мягких Эльвира:</t>
        </r>
        <r>
          <rPr>
            <sz val="9"/>
            <rFont val="Tahoma"/>
          </rPr>
          <t xml:space="preserve">
Мягких Эльвира:
предоставление документов 675,00+решение суда 5994,72</t>
        </r>
      </text>
    </comment>
    <comment ref="E52" authorId="0">
      <text>
        <r>
          <rPr>
            <b/>
            <sz val="9"/>
            <rFont val="Tahoma"/>
          </rPr>
          <t xml:space="preserve">Мягких Эльвира:</t>
        </r>
        <r>
          <rPr>
            <sz val="9"/>
            <rFont val="Tahoma"/>
          </rPr>
          <t xml:space="preserve">
Мягких Эльвира:
решение суда</t>
        </r>
      </text>
    </comment>
    <comment ref="E63" authorId="0">
      <text>
        <r>
          <rPr>
            <b/>
            <sz val="9"/>
            <rFont val="Tahoma"/>
          </rPr>
          <t xml:space="preserve">Мягких Эльвира:</t>
        </r>
        <r>
          <rPr>
            <sz val="9"/>
            <rFont val="Tahoma"/>
          </rPr>
          <t xml:space="preserve">
Мягких Эльвира:
решение суда</t>
        </r>
      </text>
    </comment>
  </commentList>
</comments>
</file>

<file path=xl/sharedStrings.xml><?xml version="1.0" encoding="utf-8"?>
<sst xmlns="http://schemas.openxmlformats.org/spreadsheetml/2006/main" count="118" uniqueCount="118">
  <si>
    <t xml:space="preserve">АССОЦИАЦИЯ ДНП "СОСНОВЫЙ КРАЙ"</t>
  </si>
  <si>
    <t xml:space="preserve">Номер участка </t>
  </si>
  <si>
    <t xml:space="preserve">ОБЩАЯ задолжен-ность</t>
  </si>
  <si>
    <t xml:space="preserve">Переплата по взносам</t>
  </si>
  <si>
    <t xml:space="preserve">ДОЛГИ         платный въезд большегрузы (+ долг/-переплата)</t>
  </si>
  <si>
    <t xml:space="preserve">Задолженность по целевым</t>
  </si>
  <si>
    <t xml:space="preserve">Задолженность по взносам</t>
  </si>
  <si>
    <t xml:space="preserve">Целевой содржание газопровода 2026</t>
  </si>
  <si>
    <t xml:space="preserve">Целевой 2025</t>
  </si>
  <si>
    <t xml:space="preserve">Январь 2026</t>
  </si>
  <si>
    <t xml:space="preserve">Февраль 2026</t>
  </si>
  <si>
    <t xml:space="preserve">Март 2026</t>
  </si>
  <si>
    <t xml:space="preserve">Апрель 2026</t>
  </si>
  <si>
    <t xml:space="preserve">Май 2026</t>
  </si>
  <si>
    <t xml:space="preserve">Июнь 2026</t>
  </si>
  <si>
    <t xml:space="preserve">Июль 2026</t>
  </si>
  <si>
    <t xml:space="preserve">Август 2026</t>
  </si>
  <si>
    <t xml:space="preserve">Сентябрь 2026</t>
  </si>
  <si>
    <t xml:space="preserve">Октябрь 2026</t>
  </si>
  <si>
    <t xml:space="preserve">Ноябрь 2026</t>
  </si>
  <si>
    <t xml:space="preserve">Декабрь 2026</t>
  </si>
  <si>
    <t xml:space="preserve">предоплата на 2027</t>
  </si>
  <si>
    <t xml:space="preserve">Площадка п/мусор</t>
  </si>
  <si>
    <t>Шлагбаум</t>
  </si>
  <si>
    <t xml:space="preserve">въездная группа</t>
  </si>
  <si>
    <t>долг</t>
  </si>
  <si>
    <t>оплата</t>
  </si>
  <si>
    <t>начислено</t>
  </si>
  <si>
    <t>оплачено</t>
  </si>
  <si>
    <t>1</t>
  </si>
  <si>
    <t>3-4</t>
  </si>
  <si>
    <t>5</t>
  </si>
  <si>
    <t>6</t>
  </si>
  <si>
    <t>7</t>
  </si>
  <si>
    <t>8-9</t>
  </si>
  <si>
    <t>10</t>
  </si>
  <si>
    <t>11</t>
  </si>
  <si>
    <t xml:space="preserve">12, 119</t>
  </si>
  <si>
    <t>14-15</t>
  </si>
  <si>
    <t xml:space="preserve">16 (16/2)</t>
  </si>
  <si>
    <t xml:space="preserve">17 (17/1)</t>
  </si>
  <si>
    <t>19</t>
  </si>
  <si>
    <t>20-21</t>
  </si>
  <si>
    <t>22</t>
  </si>
  <si>
    <t>23</t>
  </si>
  <si>
    <t>24/1</t>
  </si>
  <si>
    <t>24/2</t>
  </si>
  <si>
    <t>27-28</t>
  </si>
  <si>
    <t>29-30</t>
  </si>
  <si>
    <t>33</t>
  </si>
  <si>
    <t>34</t>
  </si>
  <si>
    <t>35</t>
  </si>
  <si>
    <t>38</t>
  </si>
  <si>
    <t>40</t>
  </si>
  <si>
    <t>41</t>
  </si>
  <si>
    <t>42</t>
  </si>
  <si>
    <t>44</t>
  </si>
  <si>
    <t>45-46</t>
  </si>
  <si>
    <t>48-49</t>
  </si>
  <si>
    <t>50-51</t>
  </si>
  <si>
    <t>52</t>
  </si>
  <si>
    <t>53</t>
  </si>
  <si>
    <t>54</t>
  </si>
  <si>
    <t>55</t>
  </si>
  <si>
    <t>56</t>
  </si>
  <si>
    <t>57/1</t>
  </si>
  <si>
    <t>57/2</t>
  </si>
  <si>
    <t>58/1</t>
  </si>
  <si>
    <t>58/2</t>
  </si>
  <si>
    <t>59/1</t>
  </si>
  <si>
    <t>59/2</t>
  </si>
  <si>
    <t>60</t>
  </si>
  <si>
    <t>63/1</t>
  </si>
  <si>
    <t>63/2</t>
  </si>
  <si>
    <t>64</t>
  </si>
  <si>
    <t>65</t>
  </si>
  <si>
    <t>66/1</t>
  </si>
  <si>
    <t>67</t>
  </si>
  <si>
    <t>69</t>
  </si>
  <si>
    <t>70</t>
  </si>
  <si>
    <t>71-72</t>
  </si>
  <si>
    <t>73</t>
  </si>
  <si>
    <t>74</t>
  </si>
  <si>
    <t>75</t>
  </si>
  <si>
    <t>76/1</t>
  </si>
  <si>
    <t>76/2</t>
  </si>
  <si>
    <t>77-78</t>
  </si>
  <si>
    <t>79</t>
  </si>
  <si>
    <t>82</t>
  </si>
  <si>
    <t>83</t>
  </si>
  <si>
    <t xml:space="preserve">85 (85/2)</t>
  </si>
  <si>
    <t>86</t>
  </si>
  <si>
    <t>87-88</t>
  </si>
  <si>
    <t>89</t>
  </si>
  <si>
    <t>91</t>
  </si>
  <si>
    <t>93</t>
  </si>
  <si>
    <t>95</t>
  </si>
  <si>
    <t>96</t>
  </si>
  <si>
    <t>97</t>
  </si>
  <si>
    <t>99</t>
  </si>
  <si>
    <t>100</t>
  </si>
  <si>
    <t>101</t>
  </si>
  <si>
    <t>102</t>
  </si>
  <si>
    <t>103</t>
  </si>
  <si>
    <t>104</t>
  </si>
  <si>
    <t>105</t>
  </si>
  <si>
    <t>107</t>
  </si>
  <si>
    <t>109</t>
  </si>
  <si>
    <t>110</t>
  </si>
  <si>
    <t>111-112</t>
  </si>
  <si>
    <t>113</t>
  </si>
  <si>
    <t>115</t>
  </si>
  <si>
    <t>116</t>
  </si>
  <si>
    <t>117/1</t>
  </si>
  <si>
    <t>117/2</t>
  </si>
  <si>
    <t>118</t>
  </si>
  <si>
    <t>120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</si>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</sst>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name val="Arial"/>
      <color theme="1"/>
      <sz val="8.000000"/>
    </font>
    <font>
      <name val="Calibri"/>
      <color theme="1" tint="0"/>
      <sz val="11.000000"/>
      <scheme val="minor"/>
    </font>
    <font>
      <name val="Calibri"/>
      <color theme="0" tint="0"/>
      <sz val="11.000000"/>
      <scheme val="minor"/>
    </font>
    <font>
      <name val="Calibri"/>
      <color rgb="FF3F3F76"/>
      <sz val="11.000000"/>
      <scheme val="minor"/>
    </font>
    <font>
      <name val="Calibri"/>
      <b/>
      <color rgb="FF3F3F3F"/>
      <sz val="11.000000"/>
      <scheme val="minor"/>
    </font>
    <font>
      <name val="Calibri"/>
      <b/>
      <color rgb="FFFA7D00"/>
      <sz val="11.000000"/>
      <scheme val="minor"/>
    </font>
    <font>
      <name val="Arial"/>
      <color theme="10" tint="0"/>
      <sz val="8.000000"/>
      <u/>
    </font>
    <font>
      <name val="Calibri"/>
      <b/>
      <color theme="3" tint="0"/>
      <sz val="15.000000"/>
      <scheme val="minor"/>
    </font>
    <font>
      <name val="Calibri"/>
      <b/>
      <color theme="3" tint="0"/>
      <sz val="13.000000"/>
      <scheme val="minor"/>
    </font>
    <font>
      <name val="Calibri"/>
      <b/>
      <color theme="3" tint="0"/>
      <sz val="11.000000"/>
      <scheme val="minor"/>
    </font>
    <font>
      <name val="Calibri"/>
      <b/>
      <color theme="1" tint="0"/>
      <sz val="11.000000"/>
      <scheme val="minor"/>
    </font>
    <font>
      <name val="Calibri"/>
      <b/>
      <color theme="0" tint="0"/>
      <sz val="11.000000"/>
      <scheme val="minor"/>
    </font>
    <font>
      <name val="Calibri Light"/>
      <color theme="3" tint="0"/>
      <sz val="18.000000"/>
      <scheme val="major"/>
    </font>
    <font>
      <name val="Calibri"/>
      <color rgb="FF9C6500"/>
      <sz val="11.000000"/>
      <scheme val="minor"/>
    </font>
    <font>
      <name val="Arial"/>
      <color theme="11" tint="0"/>
      <sz val="8.000000"/>
      <u/>
    </font>
    <font>
      <name val="Calibri"/>
      <color rgb="FF9C0006"/>
      <sz val="11.000000"/>
      <scheme val="minor"/>
    </font>
    <font>
      <name val="Calibri"/>
      <i/>
      <color rgb="FF7F7F7F"/>
      <sz val="11.000000"/>
      <scheme val="minor"/>
    </font>
    <font>
      <name val="Calibri"/>
      <color rgb="FFFA7D00"/>
      <sz val="11.000000"/>
      <scheme val="minor"/>
    </font>
    <font>
      <name val="Calibri"/>
      <color indexed="2"/>
      <sz val="11.000000"/>
      <scheme val="minor"/>
    </font>
    <font>
      <name val="Calibri"/>
      <color rgb="FF006100"/>
      <sz val="11.000000"/>
      <scheme val="minor"/>
    </font>
    <font>
      <name val="Arial"/>
      <color theme="3" tint="-0.49998500000000001"/>
      <sz val="8.000000"/>
    </font>
    <font>
      <name val="Bookman Old Style"/>
      <b/>
      <sz val="9.000000"/>
    </font>
    <font>
      <name val="Arial"/>
      <b/>
      <color theme="3" tint="-0.49998500000000001"/>
      <sz val="8.000000"/>
    </font>
    <font>
      <name val="Bookman Old Style"/>
      <b/>
      <color theme="9" tint="-0.249977"/>
      <sz val="9.000000"/>
    </font>
    <font>
      <name val="Bookman Old Style"/>
      <b/>
      <color theme="8" tint="-0.249977"/>
      <sz val="9.000000"/>
    </font>
    <font>
      <name val="Arial"/>
      <sz val="10.000000"/>
    </font>
    <font>
      <name val="Arial"/>
      <color theme="9" tint="-0.249977"/>
      <sz val="8.000000"/>
    </font>
    <font>
      <name val="Arial"/>
      <color theme="8" tint="-0.249977"/>
      <sz val="8.000000"/>
    </font>
    <font>
      <name val="Arial"/>
      <sz val="8.000000"/>
    </font>
    <font>
      <name val="Arial"/>
      <color theme="8" tint="-0.249977111117893"/>
      <sz val="8.000000"/>
    </font>
    <font>
      <name val="Arial"/>
      <b/>
      <sz val="10.000000"/>
    </font>
  </fonts>
  <fills count="28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theme="4" tint="0.59999400000000003"/>
        <bgColor theme="4" tint="0.59999400000000003"/>
      </patternFill>
    </fill>
    <fill>
      <patternFill patternType="solid">
        <fgColor theme="9" tint="0.79998199999999997"/>
        <bgColor theme="9" tint="0.79998199999999997"/>
      </patternFill>
    </fill>
    <fill>
      <patternFill patternType="solid">
        <fgColor theme="5" tint="0.79998199999999997"/>
        <bgColor theme="5" tint="0.79998199999999997"/>
      </patternFill>
    </fill>
    <fill>
      <patternFill patternType="solid">
        <fgColor indexed="5"/>
        <bgColor indexed="5"/>
      </patternFill>
    </fill>
    <fill>
      <patternFill patternType="solid">
        <fgColor rgb="FFFFC000"/>
        <bgColor rgb="FFFFC000"/>
      </patternFill>
    </fill>
    <fill>
      <patternFill patternType="solid">
        <fgColor theme="7" tint="0.79998199999999997"/>
        <bgColor theme="7" tint="0.79998199999999997"/>
      </patternFill>
    </fill>
    <fill>
      <patternFill patternType="solid">
        <fgColor theme="4" tint="0.59999389629810485"/>
        <bgColor theme="4" tint="0.59999389629810485"/>
      </patternFill>
    </fill>
    <fill/>
    <fill>
      <patternFill patternType="solid">
        <fgColor theme="9" tint="0.79998168889431442"/>
        <bgColor theme="9" tint="0.79998168889431442"/>
      </patternFill>
    </fill>
    <fill>
      <patternFill patternType="solid">
        <fgColor theme="5" tint="0.79998168889431442"/>
        <bgColor theme="5" tint="0.79998168889431442"/>
      </patternFill>
    </fill>
  </fills>
  <borders count="3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5" tint="0"/>
      </bottom>
      <diagonal/>
    </border>
    <border>
      <left/>
      <right/>
      <top/>
      <bottom style="thick">
        <color theme="5" tint="0.49998500000000001"/>
      </bottom>
      <diagonal/>
    </border>
    <border>
      <left/>
      <right/>
      <top/>
      <bottom style="medium">
        <color theme="5" tint="0.399976"/>
      </bottom>
      <diagonal/>
    </border>
    <border>
      <left/>
      <right/>
      <top style="thin">
        <color theme="5" tint="0"/>
      </top>
      <bottom style="double">
        <color theme="5" tint="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49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3" borderId="0" numFmtId="0" applyNumberFormat="1" applyFont="1" applyFill="1" applyBorder="1"/>
    <xf fontId="1" fillId="9" borderId="0" numFmtId="0" applyNumberFormat="1" applyFont="1" applyFill="1" applyBorder="1"/>
    <xf fontId="1" fillId="5" borderId="0" numFmtId="0" applyNumberFormat="1" applyFont="1" applyFill="1" applyBorder="1"/>
    <xf fontId="1" fillId="8" borderId="0" numFmtId="0" applyNumberFormat="1" applyFont="1" applyFill="1" applyBorder="1"/>
    <xf fontId="1" fillId="10" borderId="0" numFmtId="0" applyNumberFormat="1" applyFont="1" applyFill="1" applyBorder="1"/>
    <xf fontId="2" fillId="8" borderId="0" numFmtId="0" applyNumberFormat="1" applyFont="1" applyFill="1" applyBorder="1"/>
    <xf fontId="2" fillId="3" borderId="0" numFmtId="0" applyNumberFormat="1" applyFont="1" applyFill="1" applyBorder="1"/>
    <xf fontId="2" fillId="9" borderId="0" numFmtId="0" applyNumberFormat="1" applyFont="1" applyFill="1" applyBorder="1"/>
    <xf fontId="2" fillId="5" borderId="0" numFmtId="0" applyNumberFormat="1" applyFont="1" applyFill="1" applyBorder="1"/>
    <xf fontId="2" fillId="11" borderId="0" numFmtId="0" applyNumberFormat="1" applyFont="1" applyFill="1" applyBorder="1"/>
    <xf fontId="2" fillId="10" borderId="0" numFmtId="0" applyNumberFormat="1" applyFont="1" applyFill="1" applyBorder="1"/>
    <xf fontId="2" fillId="11" borderId="0" numFmtId="0" applyNumberFormat="1" applyFont="1" applyFill="1" applyBorder="1"/>
    <xf fontId="2" fillId="12" borderId="0" numFmtId="0" applyNumberFormat="1" applyFont="1" applyFill="1" applyBorder="1"/>
    <xf fontId="2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3" fillId="3" borderId="1" numFmtId="0" applyNumberFormat="1" applyFont="1" applyFill="1" applyBorder="1"/>
    <xf fontId="4" fillId="4" borderId="2" numFmtId="0" applyNumberFormat="1" applyFont="1" applyFill="1" applyBorder="1"/>
    <xf fontId="5" fillId="4" borderId="1" numFmtId="0" applyNumberFormat="1" applyFont="1" applyFill="1" applyBorder="1"/>
    <xf fontId="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3" numFmtId="0" applyNumberFormat="1" applyFont="1" applyFill="1" applyBorder="1"/>
    <xf fontId="8" fillId="0" borderId="4" numFmtId="0" applyNumberFormat="1" applyFont="1" applyFill="1" applyBorder="1"/>
    <xf fontId="9" fillId="0" borderId="5" numFmtId="0" applyNumberFormat="1" applyFont="1" applyFill="1" applyBorder="1"/>
    <xf fontId="9" fillId="0" borderId="0" numFmtId="0" applyNumberFormat="1" applyFont="1" applyFill="1" applyBorder="1"/>
    <xf fontId="10" fillId="0" borderId="6" numFmtId="0" applyNumberFormat="1" applyFont="1" applyFill="1" applyBorder="1"/>
    <xf fontId="11" fillId="13" borderId="7" numFmtId="0" applyNumberFormat="1" applyFont="1" applyFill="1" applyBorder="1"/>
    <xf fontId="12" fillId="0" borderId="0" numFmtId="0" applyNumberFormat="1" applyFont="1" applyFill="1" applyBorder="1"/>
    <xf fontId="13" fillId="5" borderId="0" numFmtId="0" applyNumberFormat="1" applyFont="1" applyFill="1" applyBorder="1"/>
    <xf fontId="14" fillId="0" borderId="0" numFmtId="0" applyNumberFormat="1" applyFont="1" applyFill="1" applyBorder="1"/>
    <xf fontId="15" fillId="17" borderId="0" numFmtId="0" applyNumberFormat="1" applyFont="1" applyFill="1" applyBorder="1"/>
    <xf fontId="16" fillId="0" borderId="0" numFmtId="0" applyNumberFormat="1" applyFont="1" applyFill="1" applyBorder="1"/>
    <xf fontId="0" fillId="5" borderId="8" numFmtId="0" applyNumberFormat="1" applyFont="1" applyFill="1" applyBorder="1"/>
    <xf fontId="0" fillId="0" borderId="0" numFmtId="0" applyNumberFormat="1" applyFont="1" applyFill="1" applyBorder="1"/>
    <xf fontId="17" fillId="0" borderId="9" numFmtId="0" applyNumberFormat="1" applyFont="1" applyFill="1" applyBorder="1"/>
    <xf fontId="1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9" fillId="7" borderId="0" numFmtId="0" applyNumberFormat="1" applyFont="1" applyFill="1" applyBorder="1"/>
  </cellStyleXfs>
  <cellXfs count="59">
    <xf fontId="0" fillId="0" borderId="0" numFmtId="0" xfId="0"/>
    <xf fontId="0" fillId="0" borderId="0" numFmtId="0" xfId="0" applyAlignment="1">
      <alignment horizontal="center" vertical="center"/>
    </xf>
    <xf fontId="20" fillId="0" borderId="0" numFmtId="4" xfId="0" applyNumberFormat="1" applyFont="1" applyAlignment="1">
      <alignment horizontal="center" vertical="center"/>
    </xf>
    <xf fontId="21" fillId="0" borderId="10" numFmtId="0" xfId="0" applyFont="1" applyBorder="1" applyAlignment="1">
      <alignment horizontal="center" vertical="center" wrapText="1"/>
    </xf>
    <xf fontId="22" fillId="18" borderId="11" numFmtId="4" xfId="0" applyNumberFormat="1" applyFont="1" applyFill="1" applyBorder="1" applyAlignment="1">
      <alignment horizontal="center" vertical="center" wrapText="1"/>
    </xf>
    <xf fontId="23" fillId="19" borderId="12" numFmtId="0" xfId="0" applyFont="1" applyFill="1" applyBorder="1" applyAlignment="1">
      <alignment horizontal="center" vertical="center" wrapText="1"/>
    </xf>
    <xf fontId="24" fillId="20" borderId="13" numFmtId="0" xfId="0" applyFont="1" applyFill="1" applyBorder="1" applyAlignment="1">
      <alignment horizontal="center" vertical="center" wrapText="1"/>
    </xf>
    <xf fontId="0" fillId="21" borderId="14" numFmtId="0" xfId="0" applyFill="1" applyBorder="1" applyAlignment="1">
      <alignment horizontal="center"/>
    </xf>
    <xf fontId="0" fillId="20" borderId="14" numFmtId="0" xfId="0" applyFill="1" applyBorder="1" applyAlignment="1">
      <alignment horizontal="center" vertical="center"/>
    </xf>
    <xf fontId="0" fillId="22" borderId="13" numFmtId="0" xfId="0" applyFill="1" applyBorder="1" applyAlignment="1">
      <alignment horizontal="center" vertical="center" wrapText="1"/>
    </xf>
    <xf fontId="0" fillId="22" borderId="15" numFmtId="0" xfId="0" applyFill="1" applyBorder="1" applyAlignment="1">
      <alignment horizontal="center" vertical="center" wrapText="1"/>
    </xf>
    <xf fontId="0" fillId="21" borderId="13" numFmtId="0" xfId="0" applyFill="1" applyBorder="1" applyAlignment="1">
      <alignment horizontal="center" vertical="center"/>
    </xf>
    <xf fontId="0" fillId="21" borderId="15" numFmtId="0" xfId="0" applyFill="1" applyBorder="1" applyAlignment="1">
      <alignment horizontal="center" vertical="center"/>
    </xf>
    <xf fontId="0" fillId="0" borderId="14" numFmtId="49" xfId="0" applyNumberFormat="1" applyBorder="1" applyAlignment="1">
      <alignment horizontal="center" vertical="center"/>
    </xf>
    <xf fontId="0" fillId="0" borderId="15" numFmtId="49" xfId="0" applyNumberFormat="1" applyBorder="1" applyAlignment="1">
      <alignment horizontal="center" vertical="center" wrapText="1"/>
    </xf>
    <xf fontId="21" fillId="0" borderId="16" numFmtId="0" xfId="0" applyFont="1" applyBorder="1" applyAlignment="1">
      <alignment horizontal="center" vertical="center" wrapText="1"/>
    </xf>
    <xf fontId="22" fillId="18" borderId="17" numFmtId="4" xfId="0" applyNumberFormat="1" applyFont="1" applyFill="1" applyBorder="1" applyAlignment="1">
      <alignment horizontal="center" vertical="center" wrapText="1"/>
    </xf>
    <xf fontId="23" fillId="19" borderId="18" numFmtId="0" xfId="0" applyFont="1" applyFill="1" applyBorder="1" applyAlignment="1">
      <alignment horizontal="center" vertical="center" wrapText="1"/>
    </xf>
    <xf fontId="24" fillId="20" borderId="19" numFmtId="0" xfId="0" applyFont="1" applyFill="1" applyBorder="1" applyAlignment="1">
      <alignment horizontal="center" vertical="center" wrapText="1"/>
    </xf>
    <xf fontId="0" fillId="21" borderId="14" numFmtId="14" xfId="0" applyNumberFormat="1" applyFill="1" applyBorder="1" applyAlignment="1">
      <alignment horizontal="center" vertical="center"/>
    </xf>
    <xf fontId="0" fillId="21" borderId="14" numFmtId="0" xfId="0" applyFill="1" applyBorder="1" applyAlignment="1">
      <alignment horizontal="center" vertical="center"/>
    </xf>
    <xf fontId="0" fillId="21" borderId="20" numFmtId="14" xfId="0" applyNumberFormat="1" applyFill="1" applyBorder="1" applyAlignment="1">
      <alignment horizontal="center" vertical="center"/>
    </xf>
    <xf fontId="0" fillId="21" borderId="21" numFmtId="0" xfId="0" applyFill="1" applyBorder="1" applyAlignment="1">
      <alignment horizontal="center" vertical="center"/>
    </xf>
    <xf fontId="0" fillId="21" borderId="20" numFmtId="0" xfId="0" applyFill="1" applyBorder="1" applyAlignment="1">
      <alignment horizontal="center" vertical="center"/>
    </xf>
    <xf fontId="0" fillId="22" borderId="22" numFmtId="0" xfId="0" applyFill="1" applyBorder="1" applyAlignment="1">
      <alignment horizontal="center" vertical="center" wrapText="1"/>
    </xf>
    <xf fontId="0" fillId="22" borderId="23" numFmtId="0" xfId="0" applyFill="1" applyBorder="1" applyAlignment="1">
      <alignment horizontal="center" vertical="center" wrapText="1"/>
    </xf>
    <xf fontId="0" fillId="21" borderId="22" numFmtId="0" xfId="0" applyFill="1" applyBorder="1" applyAlignment="1">
      <alignment horizontal="center" vertical="center"/>
    </xf>
    <xf fontId="0" fillId="21" borderId="23" numFmtId="0" xfId="0" applyFill="1" applyBorder="1" applyAlignment="1">
      <alignment horizontal="center" vertical="center"/>
    </xf>
    <xf fontId="0" fillId="0" borderId="14" numFmtId="49" xfId="0" applyNumberFormat="1" applyBorder="1" applyAlignment="1">
      <alignment horizontal="center" vertical="center" wrapText="1"/>
    </xf>
    <xf fontId="21" fillId="0" borderId="24" numFmtId="0" xfId="0" applyFont="1" applyBorder="1" applyAlignment="1">
      <alignment horizontal="center" vertical="center" wrapText="1"/>
    </xf>
    <xf fontId="22" fillId="18" borderId="17" numFmtId="4" xfId="0" applyNumberFormat="1" applyFont="1" applyFill="1" applyBorder="1" applyAlignment="1">
      <alignment horizontal="left" vertical="center" wrapText="1"/>
    </xf>
    <xf fontId="23" fillId="19" borderId="25" numFmtId="0" xfId="0" applyFont="1" applyFill="1" applyBorder="1" applyAlignment="1">
      <alignment horizontal="center" vertical="center" wrapText="1"/>
    </xf>
    <xf fontId="24" fillId="20" borderId="22" numFmtId="0" xfId="0" applyFont="1" applyFill="1" applyBorder="1" applyAlignment="1">
      <alignment horizontal="center" vertical="center" wrapText="1"/>
    </xf>
    <xf fontId="0" fillId="22" borderId="14" numFmtId="0" xfId="0" applyFill="1" applyBorder="1" applyAlignment="1">
      <alignment horizontal="center" vertical="center"/>
    </xf>
    <xf fontId="0" fillId="0" borderId="14" numFmtId="0" xfId="0" applyBorder="1" applyAlignment="1">
      <alignment horizontal="center" vertical="center"/>
    </xf>
    <xf fontId="25" fillId="23" borderId="26" numFmtId="49" xfId="0" applyNumberFormat="1" applyFont="1" applyFill="1" applyBorder="1" applyAlignment="1">
      <alignment horizontal="center" vertical="center" wrapText="1"/>
    </xf>
    <xf fontId="22" fillId="24" borderId="17" numFmtId="4" xfId="0" applyNumberFormat="1" applyFont="1" applyFill="1" applyBorder="1" applyAlignment="1">
      <alignment horizontal="left" vertical="center" wrapText="1"/>
    </xf>
    <xf fontId="26" fillId="19" borderId="22" numFmtId="2" xfId="0" applyNumberFormat="1" applyFont="1" applyFill="1" applyBorder="1" applyAlignment="1">
      <alignment horizontal="right" vertical="center" wrapText="1"/>
    </xf>
    <xf fontId="27" fillId="20" borderId="22" numFmtId="2" xfId="0" applyNumberFormat="1" applyFont="1" applyFill="1" applyBorder="1" applyAlignment="1">
      <alignment horizontal="right" vertical="center" wrapText="1"/>
    </xf>
    <xf fontId="0" fillId="0" borderId="14" numFmtId="0" xfId="0" applyBorder="1"/>
    <xf fontId="0" fillId="20" borderId="14" numFmtId="0" xfId="0" applyFill="1" applyBorder="1"/>
    <xf fontId="0" fillId="19" borderId="14" numFmtId="0" xfId="0" applyFill="1" applyBorder="1"/>
    <xf fontId="0" fillId="25" borderId="14" numFmtId="0" xfId="0" applyFill="1" applyBorder="1"/>
    <xf fontId="25" fillId="23" borderId="27" numFmtId="49" xfId="0" applyNumberFormat="1" applyFont="1" applyFill="1" applyBorder="1" applyAlignment="1">
      <alignment horizontal="center" vertical="center" wrapText="1"/>
    </xf>
    <xf fontId="0" fillId="26" borderId="14" numFmtId="0" xfId="0" applyFill="1" applyBorder="1"/>
    <xf fontId="0" fillId="27" borderId="14" numFmtId="0" xfId="0" applyFill="1" applyBorder="1"/>
    <xf fontId="0" fillId="22" borderId="14" numFmtId="0" xfId="0" applyFill="1" applyBorder="1"/>
    <xf fontId="0" fillId="19" borderId="0" numFmtId="0" xfId="0" applyFill="1"/>
    <xf fontId="28" fillId="0" borderId="0" numFmtId="0" xfId="0" applyFont="1"/>
    <xf fontId="29" fillId="20" borderId="22" numFmtId="2" xfId="0" applyNumberFormat="1" applyFont="1" applyFill="1" applyBorder="1" applyAlignment="1">
      <alignment horizontal="right" vertical="center" wrapText="1"/>
    </xf>
    <xf fontId="28" fillId="0" borderId="14" numFmtId="0" xfId="0" applyFont="1" applyBorder="1"/>
    <xf fontId="28" fillId="27" borderId="14" numFmtId="0" xfId="0" applyFont="1" applyFill="1" applyBorder="1"/>
    <xf fontId="28" fillId="20" borderId="14" numFmtId="0" xfId="0" applyFont="1" applyFill="1" applyBorder="1"/>
    <xf fontId="28" fillId="19" borderId="14" numFmtId="0" xfId="0" applyFont="1" applyFill="1" applyBorder="1"/>
    <xf fontId="28" fillId="25" borderId="14" numFmtId="0" xfId="0" applyFont="1" applyFill="1" applyBorder="1"/>
    <xf fontId="25" fillId="23" borderId="28" numFmtId="49" xfId="0" applyNumberFormat="1" applyFont="1" applyFill="1" applyBorder="1" applyAlignment="1">
      <alignment horizontal="center" vertical="center" wrapText="1"/>
    </xf>
    <xf fontId="30" fillId="20" borderId="29" numFmtId="0" xfId="0" applyFont="1" applyFill="1" applyBorder="1" applyAlignment="1">
      <alignment horizontal="center"/>
    </xf>
    <xf fontId="22" fillId="20" borderId="30" numFmtId="4" xfId="0" applyNumberFormat="1" applyFont="1" applyFill="1" applyBorder="1" applyAlignment="1">
      <alignment horizontal="left" vertical="center"/>
    </xf>
    <xf fontId="0" fillId="20" borderId="14" numFmtId="4" xfId="0" applyNumberFormat="1" applyFill="1" applyBorder="1"/>
  </cellXfs>
  <cellStyles count="49">
    <cellStyle name="20% — акцент1" xfId="1" builtinId="30"/>
    <cellStyle name="20% — акцент2" xfId="2" builtinId="34"/>
    <cellStyle name="20% — акцент3" xfId="3" builtinId="38"/>
    <cellStyle name="20% — акцент4" xfId="4" builtinId="42"/>
    <cellStyle name="20% — акцент5" xfId="5" builtinId="46"/>
    <cellStyle name="20% — акцент6" xfId="6" builtinId="50"/>
    <cellStyle name="40% — акцент1" xfId="7" builtinId="31"/>
    <cellStyle name="40% — акцент2" xfId="8" builtinId="35"/>
    <cellStyle name="40% — акцент3" xfId="9" builtinId="39"/>
    <cellStyle name="40% — акцент4" xfId="10" builtinId="43"/>
    <cellStyle name="40% — акцент5" xfId="11" builtinId="47"/>
    <cellStyle name="40% — акцент6" xfId="12" builtinId="51"/>
    <cellStyle name="60% — акцент1" xfId="13" builtinId="32"/>
    <cellStyle name="60% — акцент2" xfId="14" builtinId="36"/>
    <cellStyle name="60% — акцент3" xfId="15" builtinId="40"/>
    <cellStyle name="60% — акцент4" xfId="16" builtinId="44"/>
    <cellStyle name="60% — акцент5" xfId="17" builtinId="48"/>
    <cellStyle name="60% — акцент6" xfId="18" builtinId="52"/>
    <cellStyle name="Акцент1" xfId="19" builtinId="29"/>
    <cellStyle name="Акцент2" xfId="20" builtinId="33"/>
    <cellStyle name="Акцент3" xfId="21" builtinId="37"/>
    <cellStyle name="Акцент4" xfId="22" builtinId="41"/>
    <cellStyle name="Акцент5" xfId="23" builtinId="45"/>
    <cellStyle name="Акцент6" xfId="24" builtinId="49"/>
    <cellStyle name="Ввод " xfId="25" builtinId="20"/>
    <cellStyle name="Вывод" xfId="26" builtinId="21"/>
    <cellStyle name="Вычисление" xfId="27" builtinId="22"/>
    <cellStyle name="Гиперссылка" xfId="28" builtinId="8"/>
    <cellStyle name="Денежный" xfId="29" builtinId="4"/>
    <cellStyle name="Денежный [0]" xfId="30" builtinId="7"/>
    <cellStyle name="Заголовок 1" xfId="31" builtinId="16"/>
    <cellStyle name="Заголовок 2" xfId="32" builtinId="17"/>
    <cellStyle name="Заголовок 3" xfId="33" builtinId="18"/>
    <cellStyle name="Заголовок 4" xfId="34" builtinId="19"/>
    <cellStyle name="Итог" xfId="35" builtinId="25"/>
    <cellStyle name="Контрольная ячейка" xfId="36" builtinId="23"/>
    <cellStyle name="Название" xfId="37" builtinId="15"/>
    <cellStyle name="Нейтральный" xfId="38" builtinId="28"/>
    <cellStyle name="Обычный" xfId="0" builtinId="0"/>
    <cellStyle name="Открывавшаяся гиперссылка" xfId="39" builtinId="9"/>
    <cellStyle name="Плохой" xfId="40" builtinId="27"/>
    <cellStyle name="Пояснение" xfId="41" builtinId="53"/>
    <cellStyle name="Примечание" xfId="42" builtinId="10"/>
    <cellStyle name="Процентный" xfId="43" builtinId="5"/>
    <cellStyle name="Связанная ячейка" xfId="44" builtinId="24"/>
    <cellStyle name="Текст предупреждения" xfId="45" builtinId="11"/>
    <cellStyle name="Финансовый" xfId="46" builtinId="3"/>
    <cellStyle name="Финансовый [0]" xfId="47" builtinId="6"/>
    <cellStyle name="Хороший" xfId="48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2" Type="http://schemas.openxmlformats.org/officeDocument/2006/relationships/vmlDrawing" Target="../drawings/vmlDrawing1.vml"/><Relationship 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howOutlineSymbols="1" summaryBelow="1" summaryRight="1"/>
    <pageSetUpPr autoPageBreaks="1" fitToPage="0"/>
  </sheetPr>
  <sheetViews>
    <sheetView workbookViewId="0" zoomScale="100">
      <pane activePane="bottomRight" state="frozen" topLeftCell="E6" xSplit="4" ySplit="5"/>
      <selection activeCell="BI97" activeCellId="0" sqref="BI97"/>
    </sheetView>
  </sheetViews>
  <sheetFormatPr baseColWidth="8" customHeight="1" defaultRowHeight="11.25"/>
  <cols>
    <col bestFit="1" customWidth="1" min="1" max="1" style="1" width="10.332000000000001"/>
    <col bestFit="1" customWidth="1" min="2" max="2" style="2" width="20"/>
    <col bestFit="1" customWidth="1" min="3" max="3" style="1" width="18"/>
    <col bestFit="1" customWidth="1" min="4" max="4" style="1" width="18.664100000000001"/>
    <col bestFit="1" customWidth="1" min="47" max="47" width="12"/>
    <col bestFit="1" customWidth="1" min="48" max="48" width="14"/>
    <col bestFit="1" customWidth="1" min="49" max="49" width="12.832000000000001"/>
    <col bestFit="1" customWidth="1" min="50" max="50" width="11.664099999999999"/>
    <col bestFit="1" customWidth="1" min="51" max="74" width="10.832000000000001"/>
    <col bestFit="1" customWidth="1" min="75" max="75" width="15.66015625"/>
  </cols>
  <sheetData>
    <row r="1" ht="11.25">
      <c r="A1" t="s">
        <v>0</v>
      </c>
    </row>
    <row r="2" ht="11.25">
      <c r="A2">
        <v>2026</v>
      </c>
    </row>
    <row r="3" ht="22.5" customHeight="1">
      <c r="A3" s="3" t="s">
        <v>1</v>
      </c>
      <c r="B3" s="4" t="s">
        <v>2</v>
      </c>
      <c r="C3" s="5" t="s">
        <v>3</v>
      </c>
      <c r="D3" s="6" t="s">
        <v>4</v>
      </c>
      <c r="E3" s="7" t="s">
        <v>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8" t="s">
        <v>6</v>
      </c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9" t="s">
        <v>7</v>
      </c>
      <c r="AV3" s="10"/>
      <c r="AW3" s="11" t="s">
        <v>8</v>
      </c>
      <c r="AX3" s="12"/>
      <c r="AY3" s="13" t="s">
        <v>9</v>
      </c>
      <c r="AZ3" s="13"/>
      <c r="BA3" s="13" t="s">
        <v>10</v>
      </c>
      <c r="BB3" s="13"/>
      <c r="BC3" s="13" t="s">
        <v>11</v>
      </c>
      <c r="BD3" s="13"/>
      <c r="BE3" s="13" t="s">
        <v>12</v>
      </c>
      <c r="BF3" s="13"/>
      <c r="BG3" s="13" t="s">
        <v>13</v>
      </c>
      <c r="BH3" s="13"/>
      <c r="BI3" s="13" t="s">
        <v>14</v>
      </c>
      <c r="BJ3" s="13"/>
      <c r="BK3" s="13" t="s">
        <v>15</v>
      </c>
      <c r="BL3" s="13"/>
      <c r="BM3" s="13" t="s">
        <v>16</v>
      </c>
      <c r="BN3" s="13"/>
      <c r="BO3" s="13" t="s">
        <v>17</v>
      </c>
      <c r="BP3" s="13"/>
      <c r="BQ3" s="13" t="s">
        <v>18</v>
      </c>
      <c r="BR3" s="13"/>
      <c r="BS3" s="13" t="s">
        <v>19</v>
      </c>
      <c r="BT3" s="13"/>
      <c r="BU3" s="13" t="s">
        <v>20</v>
      </c>
      <c r="BV3" s="13"/>
      <c r="BW3" s="14" t="s">
        <v>21</v>
      </c>
    </row>
    <row r="4" ht="22.5" customHeight="1">
      <c r="A4" s="15"/>
      <c r="B4" s="16"/>
      <c r="C4" s="17"/>
      <c r="D4" s="18"/>
      <c r="E4" s="19">
        <v>42581</v>
      </c>
      <c r="F4" s="20"/>
      <c r="G4" s="21">
        <v>42924</v>
      </c>
      <c r="H4" s="22"/>
      <c r="I4" s="21">
        <v>43449</v>
      </c>
      <c r="J4" s="22"/>
      <c r="K4" s="21">
        <v>43778</v>
      </c>
      <c r="L4" s="22"/>
      <c r="M4" s="23" t="s">
        <v>22</v>
      </c>
      <c r="N4" s="22"/>
      <c r="O4" s="20" t="s">
        <v>23</v>
      </c>
      <c r="P4" s="20"/>
      <c r="Q4" s="19">
        <v>44555</v>
      </c>
      <c r="R4" s="20"/>
      <c r="S4" s="19">
        <v>44891</v>
      </c>
      <c r="T4" s="20"/>
      <c r="U4" s="20" t="s">
        <v>24</v>
      </c>
      <c r="V4" s="20"/>
      <c r="W4" s="19">
        <v>45269</v>
      </c>
      <c r="X4" s="20"/>
      <c r="Y4" s="19">
        <v>45640</v>
      </c>
      <c r="Z4" s="20"/>
      <c r="AA4" s="8">
        <v>2016</v>
      </c>
      <c r="AB4" s="8"/>
      <c r="AC4" s="8">
        <v>2017</v>
      </c>
      <c r="AD4" s="8"/>
      <c r="AE4" s="8">
        <v>2018</v>
      </c>
      <c r="AF4" s="8"/>
      <c r="AG4" s="8">
        <v>2019</v>
      </c>
      <c r="AH4" s="8"/>
      <c r="AI4" s="8">
        <v>2020</v>
      </c>
      <c r="AJ4" s="8"/>
      <c r="AK4" s="8">
        <v>2021</v>
      </c>
      <c r="AL4" s="8"/>
      <c r="AM4" s="8">
        <v>2022</v>
      </c>
      <c r="AN4" s="8"/>
      <c r="AO4" s="8">
        <v>2023</v>
      </c>
      <c r="AP4" s="8"/>
      <c r="AQ4" s="8">
        <v>2024</v>
      </c>
      <c r="AR4" s="8"/>
      <c r="AS4" s="8">
        <v>2025</v>
      </c>
      <c r="AT4" s="8"/>
      <c r="AU4" s="24"/>
      <c r="AV4" s="25"/>
      <c r="AW4" s="26"/>
      <c r="AX4" s="27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  <c r="BS4" s="13"/>
      <c r="BT4" s="13"/>
      <c r="BU4" s="13"/>
      <c r="BV4" s="13"/>
      <c r="BW4" s="28"/>
    </row>
    <row r="5" ht="16.5" customHeight="1">
      <c r="A5" s="29"/>
      <c r="B5" s="30"/>
      <c r="C5" s="31"/>
      <c r="D5" s="32"/>
      <c r="E5" s="20" t="s">
        <v>25</v>
      </c>
      <c r="F5" s="20" t="s">
        <v>26</v>
      </c>
      <c r="G5" s="20" t="s">
        <v>25</v>
      </c>
      <c r="H5" s="20" t="s">
        <v>26</v>
      </c>
      <c r="I5" s="20" t="s">
        <v>25</v>
      </c>
      <c r="J5" s="20" t="s">
        <v>26</v>
      </c>
      <c r="K5" s="20" t="s">
        <v>25</v>
      </c>
      <c r="L5" s="20" t="s">
        <v>26</v>
      </c>
      <c r="M5" s="20" t="s">
        <v>25</v>
      </c>
      <c r="N5" s="20" t="s">
        <v>26</v>
      </c>
      <c r="O5" s="20" t="s">
        <v>25</v>
      </c>
      <c r="P5" s="20" t="s">
        <v>26</v>
      </c>
      <c r="Q5" s="20" t="s">
        <v>25</v>
      </c>
      <c r="R5" s="20" t="s">
        <v>26</v>
      </c>
      <c r="S5" s="20" t="s">
        <v>25</v>
      </c>
      <c r="T5" s="20" t="s">
        <v>26</v>
      </c>
      <c r="U5" s="20" t="s">
        <v>25</v>
      </c>
      <c r="V5" s="20" t="s">
        <v>26</v>
      </c>
      <c r="W5" s="20" t="s">
        <v>25</v>
      </c>
      <c r="X5" s="20" t="s">
        <v>26</v>
      </c>
      <c r="Y5" s="20" t="s">
        <v>25</v>
      </c>
      <c r="Z5" s="20" t="s">
        <v>26</v>
      </c>
      <c r="AA5" s="8" t="s">
        <v>25</v>
      </c>
      <c r="AB5" s="8" t="s">
        <v>26</v>
      </c>
      <c r="AC5" s="8" t="s">
        <v>25</v>
      </c>
      <c r="AD5" s="8" t="s">
        <v>26</v>
      </c>
      <c r="AE5" s="8" t="s">
        <v>25</v>
      </c>
      <c r="AF5" s="8" t="s">
        <v>26</v>
      </c>
      <c r="AG5" s="8" t="s">
        <v>25</v>
      </c>
      <c r="AH5" s="8" t="s">
        <v>26</v>
      </c>
      <c r="AI5" s="8" t="s">
        <v>25</v>
      </c>
      <c r="AJ5" s="8" t="s">
        <v>26</v>
      </c>
      <c r="AK5" s="8" t="s">
        <v>25</v>
      </c>
      <c r="AL5" s="8" t="s">
        <v>26</v>
      </c>
      <c r="AM5" s="8" t="s">
        <v>25</v>
      </c>
      <c r="AN5" s="8" t="s">
        <v>26</v>
      </c>
      <c r="AO5" s="8" t="s">
        <v>25</v>
      </c>
      <c r="AP5" s="8" t="s">
        <v>26</v>
      </c>
      <c r="AQ5" s="8" t="s">
        <v>25</v>
      </c>
      <c r="AR5" s="8" t="s">
        <v>26</v>
      </c>
      <c r="AS5" s="8" t="s">
        <v>25</v>
      </c>
      <c r="AT5" s="8" t="s">
        <v>26</v>
      </c>
      <c r="AU5" s="33" t="s">
        <v>27</v>
      </c>
      <c r="AV5" s="33" t="s">
        <v>28</v>
      </c>
      <c r="AW5" s="20" t="s">
        <v>27</v>
      </c>
      <c r="AX5" s="20" t="s">
        <v>28</v>
      </c>
      <c r="AY5" s="34" t="s">
        <v>27</v>
      </c>
      <c r="AZ5" s="34" t="s">
        <v>28</v>
      </c>
      <c r="BA5" s="34" t="s">
        <v>27</v>
      </c>
      <c r="BB5" s="34" t="s">
        <v>28</v>
      </c>
      <c r="BC5" s="34" t="s">
        <v>27</v>
      </c>
      <c r="BD5" s="34" t="s">
        <v>28</v>
      </c>
      <c r="BE5" s="34" t="s">
        <v>27</v>
      </c>
      <c r="BF5" s="34" t="s">
        <v>28</v>
      </c>
      <c r="BG5" s="34" t="s">
        <v>27</v>
      </c>
      <c r="BH5" s="34" t="s">
        <v>28</v>
      </c>
      <c r="BI5" s="34" t="s">
        <v>27</v>
      </c>
      <c r="BJ5" s="34" t="s">
        <v>28</v>
      </c>
      <c r="BK5" s="34" t="s">
        <v>27</v>
      </c>
      <c r="BL5" s="34" t="s">
        <v>28</v>
      </c>
      <c r="BM5" s="34" t="s">
        <v>27</v>
      </c>
      <c r="BN5" s="34" t="s">
        <v>28</v>
      </c>
      <c r="BO5" s="34" t="s">
        <v>27</v>
      </c>
      <c r="BP5" s="34" t="s">
        <v>28</v>
      </c>
      <c r="BQ5" s="34" t="s">
        <v>27</v>
      </c>
      <c r="BR5" s="34" t="s">
        <v>28</v>
      </c>
      <c r="BS5" s="34" t="s">
        <v>27</v>
      </c>
      <c r="BT5" s="34" t="s">
        <v>28</v>
      </c>
      <c r="BU5" s="34" t="s">
        <v>27</v>
      </c>
      <c r="BV5" s="34" t="s">
        <v>28</v>
      </c>
      <c r="BW5" s="34" t="s">
        <v>28</v>
      </c>
    </row>
    <row r="6" ht="12.75">
      <c r="A6" s="35" t="s">
        <v>29</v>
      </c>
      <c r="B6" s="36">
        <f t="shared" ref="B6:B9" si="0">+D6+E6+Q6+S6+U6+W6+Y6+AA6+AC6+AE6+AG6+AI6+AK6+AM6+AO6+AQ6+AS6+AW6+AY6-C6+G6+I6+K6+M6+O6+BA6+BC6+AU6+BE6+BG6+BI6+BK6+BM6</f>
        <v>11509.99</v>
      </c>
      <c r="C6" s="37">
        <f t="shared" ref="C6:C9" si="1">BP6+BR6+BT6+BV6</f>
        <v>0</v>
      </c>
      <c r="D6" s="38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40">
        <v>3909.9899999999998</v>
      </c>
      <c r="AT6" s="40"/>
      <c r="AU6" s="40">
        <v>4800</v>
      </c>
      <c r="AV6" s="39"/>
      <c r="AW6" s="41"/>
      <c r="AX6" s="41">
        <v>30000</v>
      </c>
      <c r="AY6" s="41"/>
      <c r="AZ6" s="41">
        <v>2800</v>
      </c>
      <c r="BA6" s="41"/>
      <c r="BB6" s="41">
        <v>2800</v>
      </c>
      <c r="BC6" s="41"/>
      <c r="BD6" s="41">
        <v>2800</v>
      </c>
      <c r="BE6" s="41"/>
      <c r="BF6" s="41">
        <v>2800</v>
      </c>
      <c r="BG6" s="41"/>
      <c r="BH6" s="41">
        <v>2800</v>
      </c>
      <c r="BI6" s="41"/>
      <c r="BJ6" s="41">
        <v>2800</v>
      </c>
      <c r="BK6" s="41"/>
      <c r="BL6" s="41">
        <v>2800</v>
      </c>
      <c r="BM6" s="40">
        <v>2800</v>
      </c>
      <c r="BN6" s="40"/>
      <c r="BO6" s="39"/>
      <c r="BP6" s="39"/>
      <c r="BQ6" s="39"/>
      <c r="BR6" s="39"/>
      <c r="BS6" s="39"/>
      <c r="BT6" s="39"/>
      <c r="BU6" s="39"/>
      <c r="BV6" s="39"/>
      <c r="BW6" s="42"/>
    </row>
    <row r="7" ht="12.75">
      <c r="A7" s="43">
        <v>2</v>
      </c>
      <c r="B7" s="36">
        <f t="shared" si="0"/>
        <v>58064.220000000001</v>
      </c>
      <c r="C7" s="37">
        <f t="shared" si="1"/>
        <v>0</v>
      </c>
      <c r="D7" s="38">
        <f>-200+1100</f>
        <v>900</v>
      </c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39"/>
      <c r="AU7" s="40">
        <v>4800</v>
      </c>
      <c r="AV7" s="39"/>
      <c r="AW7" s="40">
        <v>30000</v>
      </c>
      <c r="AX7" s="40"/>
      <c r="AY7" s="40">
        <v>2764.2199999999998</v>
      </c>
      <c r="AZ7" s="41">
        <v>35.780000000000001</v>
      </c>
      <c r="BA7" s="40">
        <v>2800</v>
      </c>
      <c r="BB7" s="40"/>
      <c r="BC7" s="40">
        <v>2800</v>
      </c>
      <c r="BD7" s="40"/>
      <c r="BE7" s="40">
        <v>2800</v>
      </c>
      <c r="BF7" s="40"/>
      <c r="BG7" s="40">
        <v>2800</v>
      </c>
      <c r="BH7" s="40"/>
      <c r="BI7" s="40">
        <v>2800</v>
      </c>
      <c r="BJ7" s="40"/>
      <c r="BK7" s="40">
        <v>2800</v>
      </c>
      <c r="BL7" s="40"/>
      <c r="BM7" s="40">
        <v>2800</v>
      </c>
      <c r="BN7" s="40"/>
      <c r="BO7" s="39"/>
      <c r="BP7" s="39"/>
      <c r="BQ7" s="39"/>
      <c r="BR7" s="39"/>
      <c r="BS7" s="39"/>
      <c r="BT7" s="39"/>
      <c r="BU7" s="39"/>
      <c r="BV7" s="39"/>
      <c r="BW7" s="42"/>
    </row>
    <row r="8" ht="12.75">
      <c r="A8" s="43" t="s">
        <v>30</v>
      </c>
      <c r="B8" s="36">
        <f t="shared" si="0"/>
        <v>3100</v>
      </c>
      <c r="C8" s="37">
        <f t="shared" si="1"/>
        <v>0</v>
      </c>
      <c r="D8" s="38">
        <v>300</v>
      </c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41"/>
      <c r="AV8" s="41">
        <v>4800</v>
      </c>
      <c r="AW8" s="41"/>
      <c r="AX8" s="41">
        <v>30000</v>
      </c>
      <c r="AY8" s="41"/>
      <c r="AZ8" s="41">
        <v>2800</v>
      </c>
      <c r="BA8" s="41"/>
      <c r="BB8" s="41">
        <v>2800</v>
      </c>
      <c r="BC8" s="41"/>
      <c r="BD8" s="41">
        <v>2800</v>
      </c>
      <c r="BE8" s="41"/>
      <c r="BF8" s="41">
        <v>2800</v>
      </c>
      <c r="BG8" s="41"/>
      <c r="BH8" s="41">
        <v>2800</v>
      </c>
      <c r="BI8" s="41"/>
      <c r="BJ8" s="41">
        <v>2800</v>
      </c>
      <c r="BK8" s="41"/>
      <c r="BL8" s="41">
        <v>2800</v>
      </c>
      <c r="BM8" s="40">
        <v>2800</v>
      </c>
      <c r="BN8" s="40"/>
      <c r="BO8" s="39"/>
      <c r="BP8" s="39"/>
      <c r="BQ8" s="39"/>
      <c r="BR8" s="39"/>
      <c r="BS8" s="39"/>
      <c r="BT8" s="39"/>
      <c r="BU8" s="39"/>
      <c r="BV8" s="39"/>
      <c r="BW8" s="42"/>
    </row>
    <row r="9" ht="12.75">
      <c r="A9" s="43" t="s">
        <v>31</v>
      </c>
      <c r="B9" s="36">
        <f t="shared" si="0"/>
        <v>4800</v>
      </c>
      <c r="C9" s="37">
        <f t="shared" si="1"/>
        <v>0</v>
      </c>
      <c r="D9" s="38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40">
        <v>4800</v>
      </c>
      <c r="AV9" s="39"/>
      <c r="AW9" s="41"/>
      <c r="AX9" s="41">
        <v>30000</v>
      </c>
      <c r="AY9" s="41"/>
      <c r="AZ9" s="41">
        <v>2800</v>
      </c>
      <c r="BA9" s="41"/>
      <c r="BB9" s="41">
        <v>2800</v>
      </c>
      <c r="BC9" s="41"/>
      <c r="BD9" s="41">
        <v>2800</v>
      </c>
      <c r="BE9" s="41"/>
      <c r="BF9" s="41">
        <v>2800</v>
      </c>
      <c r="BG9" s="41"/>
      <c r="BH9" s="41">
        <v>2800</v>
      </c>
      <c r="BI9" s="41"/>
      <c r="BJ9" s="41">
        <v>2800</v>
      </c>
      <c r="BK9" s="41"/>
      <c r="BL9" s="41">
        <v>2800</v>
      </c>
      <c r="BM9" s="41"/>
      <c r="BN9" s="41">
        <v>2800</v>
      </c>
      <c r="BO9" s="39"/>
      <c r="BP9" s="39"/>
      <c r="BQ9" s="39"/>
      <c r="BR9" s="39"/>
      <c r="BS9" s="39"/>
      <c r="BT9" s="39"/>
      <c r="BU9" s="39"/>
      <c r="BV9" s="39"/>
      <c r="BW9" s="42"/>
    </row>
    <row r="10" ht="12.75">
      <c r="A10" s="43" t="s">
        <v>32</v>
      </c>
      <c r="B10" s="36">
        <f t="shared" ref="B10:B73" si="2">+D10+E10+Q10+S10+U10+W10+Y10+AA10+AC10+AE10+AG10+AI10+AK10+AM10+AO10+AQ10+AS10+AW10+AY10-C10+G10+I10+K10+M10+O10+BA10+BC10+AU10+BE10+BG10+BI10+BK10+BM10</f>
        <v>0</v>
      </c>
      <c r="C10" s="37">
        <f t="shared" ref="C10:C26" si="3">BP10+BR10+BT10+BV10</f>
        <v>0</v>
      </c>
      <c r="D10" s="38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41"/>
      <c r="AV10" s="41">
        <v>4800</v>
      </c>
      <c r="AW10" s="41"/>
      <c r="AX10" s="41">
        <v>30000</v>
      </c>
      <c r="AY10" s="41"/>
      <c r="AZ10" s="41">
        <v>2800</v>
      </c>
      <c r="BA10" s="41"/>
      <c r="BB10" s="41">
        <v>2800</v>
      </c>
      <c r="BC10" s="41"/>
      <c r="BD10" s="41">
        <v>2800</v>
      </c>
      <c r="BE10" s="41"/>
      <c r="BF10" s="41">
        <v>2800</v>
      </c>
      <c r="BG10" s="41"/>
      <c r="BH10" s="41">
        <v>2800</v>
      </c>
      <c r="BI10" s="41"/>
      <c r="BJ10" s="41">
        <v>2800</v>
      </c>
      <c r="BK10" s="41"/>
      <c r="BL10" s="41">
        <v>2800</v>
      </c>
      <c r="BM10" s="41"/>
      <c r="BN10" s="41">
        <v>2800</v>
      </c>
      <c r="BO10" s="39"/>
      <c r="BP10" s="39"/>
      <c r="BQ10" s="39"/>
      <c r="BR10" s="39"/>
      <c r="BS10" s="39"/>
      <c r="BT10" s="39"/>
      <c r="BU10" s="39"/>
      <c r="BV10" s="39"/>
      <c r="BW10" s="42"/>
    </row>
    <row r="11" ht="12.75">
      <c r="A11" s="43" t="s">
        <v>33</v>
      </c>
      <c r="B11" s="36">
        <f t="shared" si="2"/>
        <v>15600</v>
      </c>
      <c r="C11" s="37">
        <f t="shared" si="3"/>
        <v>0</v>
      </c>
      <c r="D11" s="38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39"/>
      <c r="AU11" s="40"/>
      <c r="AV11" s="39"/>
      <c r="AW11" s="40">
        <v>10000</v>
      </c>
      <c r="AX11" s="44">
        <v>20000</v>
      </c>
      <c r="AY11" s="41"/>
      <c r="AZ11" s="41">
        <v>2800</v>
      </c>
      <c r="BA11" s="41"/>
      <c r="BB11" s="41">
        <v>2800</v>
      </c>
      <c r="BC11" s="41"/>
      <c r="BD11" s="41">
        <v>2800</v>
      </c>
      <c r="BE11" s="41"/>
      <c r="BF11" s="41">
        <v>2800</v>
      </c>
      <c r="BG11" s="41"/>
      <c r="BH11" s="41">
        <v>2800</v>
      </c>
      <c r="BI11" s="41"/>
      <c r="BJ11" s="41">
        <v>2800</v>
      </c>
      <c r="BK11" s="40">
        <v>2800</v>
      </c>
      <c r="BL11" s="40"/>
      <c r="BM11" s="40">
        <v>2800</v>
      </c>
      <c r="BN11" s="40"/>
      <c r="BO11" s="39"/>
      <c r="BP11" s="39"/>
      <c r="BQ11" s="39"/>
      <c r="BR11" s="39"/>
      <c r="BS11" s="39"/>
      <c r="BT11" s="39"/>
      <c r="BU11" s="39"/>
      <c r="BV11" s="39"/>
      <c r="BW11" s="42"/>
    </row>
    <row r="12" ht="12.75">
      <c r="A12" s="43" t="s">
        <v>34</v>
      </c>
      <c r="B12" s="36">
        <f t="shared" si="2"/>
        <v>-9200</v>
      </c>
      <c r="C12" s="37">
        <f t="shared" si="3"/>
        <v>11200</v>
      </c>
      <c r="D12" s="38">
        <v>2000</v>
      </c>
      <c r="E12" s="39"/>
      <c r="F12" s="39"/>
      <c r="G12" s="39"/>
      <c r="H12" s="39"/>
      <c r="I12" s="39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39"/>
      <c r="AH12" s="39"/>
      <c r="AI12" s="39"/>
      <c r="AJ12" s="39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41"/>
      <c r="AV12" s="41">
        <v>5290</v>
      </c>
      <c r="AW12" s="41"/>
      <c r="AX12" s="41">
        <v>30000</v>
      </c>
      <c r="AY12" s="41"/>
      <c r="AZ12" s="41">
        <v>2800</v>
      </c>
      <c r="BA12" s="41"/>
      <c r="BB12" s="41">
        <v>2800</v>
      </c>
      <c r="BC12" s="41"/>
      <c r="BD12" s="41">
        <v>2800</v>
      </c>
      <c r="BE12" s="41"/>
      <c r="BF12" s="41">
        <v>2800</v>
      </c>
      <c r="BG12" s="41"/>
      <c r="BH12" s="41">
        <v>2800</v>
      </c>
      <c r="BI12" s="41"/>
      <c r="BJ12" s="41">
        <v>2800</v>
      </c>
      <c r="BK12" s="41"/>
      <c r="BL12" s="41">
        <v>2800</v>
      </c>
      <c r="BM12" s="41"/>
      <c r="BN12" s="41">
        <v>2800</v>
      </c>
      <c r="BO12" s="41"/>
      <c r="BP12" s="41">
        <v>2800</v>
      </c>
      <c r="BQ12" s="41"/>
      <c r="BR12" s="41">
        <v>2800</v>
      </c>
      <c r="BS12" s="41"/>
      <c r="BT12" s="41">
        <v>2800</v>
      </c>
      <c r="BU12" s="41"/>
      <c r="BV12" s="41">
        <v>2800</v>
      </c>
      <c r="BW12" s="42"/>
    </row>
    <row r="13" ht="12.75">
      <c r="A13" s="43" t="s">
        <v>35</v>
      </c>
      <c r="B13" s="36">
        <f t="shared" si="2"/>
        <v>-900</v>
      </c>
      <c r="C13" s="37">
        <f t="shared" si="3"/>
        <v>2800</v>
      </c>
      <c r="D13" s="38">
        <v>1900</v>
      </c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41"/>
      <c r="AV13" s="41">
        <v>4800</v>
      </c>
      <c r="AW13" s="41"/>
      <c r="AX13" s="41">
        <v>30000</v>
      </c>
      <c r="AY13" s="41"/>
      <c r="AZ13" s="41">
        <v>2800</v>
      </c>
      <c r="BA13" s="41"/>
      <c r="BB13" s="41">
        <v>2800</v>
      </c>
      <c r="BC13" s="41"/>
      <c r="BD13" s="41">
        <v>2800</v>
      </c>
      <c r="BE13" s="41"/>
      <c r="BF13" s="41">
        <v>2800</v>
      </c>
      <c r="BG13" s="41"/>
      <c r="BH13" s="41">
        <v>2800</v>
      </c>
      <c r="BI13" s="41"/>
      <c r="BJ13" s="41">
        <v>2800</v>
      </c>
      <c r="BK13" s="41"/>
      <c r="BL13" s="41">
        <v>2800</v>
      </c>
      <c r="BM13" s="41"/>
      <c r="BN13" s="41">
        <v>2800</v>
      </c>
      <c r="BO13" s="41"/>
      <c r="BP13" s="41">
        <v>2800</v>
      </c>
      <c r="BQ13" s="39"/>
      <c r="BR13" s="39"/>
      <c r="BS13" s="39"/>
      <c r="BT13" s="39"/>
      <c r="BU13" s="39"/>
      <c r="BV13" s="39"/>
      <c r="BW13" s="42"/>
    </row>
    <row r="14" ht="12.75">
      <c r="A14" s="43" t="s">
        <v>36</v>
      </c>
      <c r="B14" s="36">
        <f t="shared" si="2"/>
        <v>-400</v>
      </c>
      <c r="C14" s="37">
        <f t="shared" si="3"/>
        <v>400</v>
      </c>
      <c r="D14" s="38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40"/>
      <c r="AV14" s="39"/>
      <c r="AW14" s="41"/>
      <c r="AX14" s="41">
        <v>30000</v>
      </c>
      <c r="AY14" s="41"/>
      <c r="AZ14" s="41">
        <v>2800</v>
      </c>
      <c r="BA14" s="41"/>
      <c r="BB14" s="41">
        <v>2800</v>
      </c>
      <c r="BC14" s="41"/>
      <c r="BD14" s="41">
        <v>2800</v>
      </c>
      <c r="BE14" s="41"/>
      <c r="BF14" s="41">
        <v>2800</v>
      </c>
      <c r="BG14" s="41"/>
      <c r="BH14" s="41">
        <v>2800</v>
      </c>
      <c r="BI14" s="41"/>
      <c r="BJ14" s="41">
        <v>2800</v>
      </c>
      <c r="BK14" s="41"/>
      <c r="BL14" s="41">
        <v>2800</v>
      </c>
      <c r="BM14" s="41"/>
      <c r="BN14" s="41">
        <v>2800</v>
      </c>
      <c r="BO14" s="41"/>
      <c r="BP14" s="41">
        <v>400</v>
      </c>
      <c r="BQ14" s="39"/>
      <c r="BR14" s="39"/>
      <c r="BS14" s="39"/>
      <c r="BT14" s="39"/>
      <c r="BU14" s="39"/>
      <c r="BV14" s="39"/>
      <c r="BW14" s="42"/>
    </row>
    <row r="15" ht="12.75">
      <c r="A15" s="43" t="s">
        <v>37</v>
      </c>
      <c r="B15" s="36">
        <f t="shared" si="2"/>
        <v>10400</v>
      </c>
      <c r="C15" s="37">
        <f t="shared" si="3"/>
        <v>0</v>
      </c>
      <c r="D15" s="38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40">
        <v>4800</v>
      </c>
      <c r="AV15" s="39"/>
      <c r="AW15" s="41"/>
      <c r="AX15" s="41">
        <v>30000</v>
      </c>
      <c r="AY15" s="41"/>
      <c r="AZ15" s="41">
        <v>2800</v>
      </c>
      <c r="BA15" s="41"/>
      <c r="BB15" s="41">
        <v>2800</v>
      </c>
      <c r="BC15" s="41"/>
      <c r="BD15" s="41">
        <v>2800</v>
      </c>
      <c r="BE15" s="41"/>
      <c r="BF15" s="41">
        <v>2800</v>
      </c>
      <c r="BG15" s="41"/>
      <c r="BH15" s="41">
        <v>2800</v>
      </c>
      <c r="BI15" s="41"/>
      <c r="BJ15" s="41">
        <v>2800</v>
      </c>
      <c r="BK15" s="40">
        <v>2800</v>
      </c>
      <c r="BL15" s="40"/>
      <c r="BM15" s="40">
        <v>2800</v>
      </c>
      <c r="BN15" s="40"/>
      <c r="BO15" s="39"/>
      <c r="BP15" s="39"/>
      <c r="BQ15" s="39"/>
      <c r="BR15" s="39"/>
      <c r="BS15" s="39"/>
      <c r="BT15" s="39"/>
      <c r="BU15" s="39"/>
      <c r="BV15" s="39"/>
      <c r="BW15" s="42"/>
    </row>
    <row r="16" ht="12.75">
      <c r="A16" s="43">
        <v>13</v>
      </c>
      <c r="B16" s="36">
        <f t="shared" si="2"/>
        <v>18600</v>
      </c>
      <c r="C16" s="37">
        <f t="shared" si="3"/>
        <v>0</v>
      </c>
      <c r="D16" s="38">
        <v>-200</v>
      </c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40">
        <v>4800</v>
      </c>
      <c r="AV16" s="39"/>
      <c r="AW16" s="41"/>
      <c r="AX16" s="41">
        <v>30000</v>
      </c>
      <c r="AY16" s="41"/>
      <c r="AZ16" s="41">
        <v>2800</v>
      </c>
      <c r="BA16" s="41"/>
      <c r="BB16" s="41">
        <v>2800</v>
      </c>
      <c r="BC16" s="41"/>
      <c r="BD16" s="41">
        <v>2800</v>
      </c>
      <c r="BE16" s="40">
        <v>2800</v>
      </c>
      <c r="BF16" s="40"/>
      <c r="BG16" s="40">
        <v>2800</v>
      </c>
      <c r="BH16" s="40"/>
      <c r="BI16" s="40">
        <v>2800</v>
      </c>
      <c r="BJ16" s="40"/>
      <c r="BK16" s="40">
        <v>2800</v>
      </c>
      <c r="BL16" s="40"/>
      <c r="BM16" s="40">
        <v>2800</v>
      </c>
      <c r="BN16" s="40"/>
      <c r="BO16" s="39"/>
      <c r="BP16" s="39"/>
      <c r="BQ16" s="39"/>
      <c r="BR16" s="39"/>
      <c r="BS16" s="39"/>
      <c r="BT16" s="39"/>
      <c r="BU16" s="39"/>
      <c r="BV16" s="39"/>
      <c r="BW16" s="42"/>
    </row>
    <row r="17" ht="12.75">
      <c r="A17" s="43" t="s">
        <v>38</v>
      </c>
      <c r="B17" s="36">
        <f t="shared" si="2"/>
        <v>31500</v>
      </c>
      <c r="C17" s="37">
        <f t="shared" si="3"/>
        <v>0</v>
      </c>
      <c r="D17" s="38">
        <v>1500</v>
      </c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41"/>
      <c r="AV17" s="41">
        <v>4800</v>
      </c>
      <c r="AW17" s="40">
        <v>30000</v>
      </c>
      <c r="AX17" s="40"/>
      <c r="AY17" s="41"/>
      <c r="AZ17" s="41">
        <v>2800</v>
      </c>
      <c r="BA17" s="41"/>
      <c r="BB17" s="41">
        <v>2800</v>
      </c>
      <c r="BC17" s="41"/>
      <c r="BD17" s="41">
        <v>2800</v>
      </c>
      <c r="BE17" s="41"/>
      <c r="BF17" s="41">
        <v>2800</v>
      </c>
      <c r="BG17" s="41"/>
      <c r="BH17" s="41">
        <v>2800</v>
      </c>
      <c r="BI17" s="41"/>
      <c r="BJ17" s="41">
        <v>2800</v>
      </c>
      <c r="BK17" s="41"/>
      <c r="BL17" s="41">
        <v>2800</v>
      </c>
      <c r="BM17" s="41"/>
      <c r="BN17" s="41">
        <v>2800</v>
      </c>
      <c r="BO17" s="39"/>
      <c r="BP17" s="39"/>
      <c r="BQ17" s="39"/>
      <c r="BR17" s="39"/>
      <c r="BS17" s="39"/>
      <c r="BT17" s="39"/>
      <c r="BU17" s="39"/>
      <c r="BV17" s="39"/>
      <c r="BW17" s="42"/>
    </row>
    <row r="18" ht="12.75">
      <c r="A18" s="43" t="s">
        <v>39</v>
      </c>
      <c r="B18" s="36">
        <f t="shared" si="2"/>
        <v>0</v>
      </c>
      <c r="C18" s="37">
        <f t="shared" si="3"/>
        <v>0</v>
      </c>
      <c r="D18" s="38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41"/>
      <c r="AV18" s="41">
        <v>4800</v>
      </c>
      <c r="AW18" s="41"/>
      <c r="AX18" s="41">
        <v>30000</v>
      </c>
      <c r="AY18" s="41"/>
      <c r="AZ18" s="41">
        <v>2800</v>
      </c>
      <c r="BA18" s="41"/>
      <c r="BB18" s="41">
        <v>2800</v>
      </c>
      <c r="BC18" s="41"/>
      <c r="BD18" s="41">
        <v>2800</v>
      </c>
      <c r="BE18" s="41"/>
      <c r="BF18" s="41">
        <v>2800</v>
      </c>
      <c r="BG18" s="41"/>
      <c r="BH18" s="41">
        <v>2800</v>
      </c>
      <c r="BI18" s="41"/>
      <c r="BJ18" s="41">
        <v>2800</v>
      </c>
      <c r="BK18" s="41"/>
      <c r="BL18" s="41">
        <v>2800</v>
      </c>
      <c r="BM18" s="41"/>
      <c r="BN18" s="41">
        <v>2800</v>
      </c>
      <c r="BO18" s="39"/>
      <c r="BP18" s="39"/>
      <c r="BQ18" s="39"/>
      <c r="BR18" s="39"/>
      <c r="BS18" s="39"/>
      <c r="BT18" s="39"/>
      <c r="BU18" s="39"/>
      <c r="BV18" s="39"/>
      <c r="BW18" s="42"/>
    </row>
    <row r="19" ht="12.75">
      <c r="A19" s="43" t="s">
        <v>40</v>
      </c>
      <c r="B19" s="36">
        <f t="shared" si="2"/>
        <v>400</v>
      </c>
      <c r="C19" s="37">
        <f t="shared" si="3"/>
        <v>0</v>
      </c>
      <c r="D19" s="38">
        <v>400</v>
      </c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40"/>
      <c r="AV19" s="39"/>
      <c r="AW19" s="41"/>
      <c r="AX19" s="41">
        <v>30000</v>
      </c>
      <c r="AY19" s="41"/>
      <c r="AZ19" s="41">
        <v>2800</v>
      </c>
      <c r="BA19" s="41"/>
      <c r="BB19" s="41">
        <v>2800</v>
      </c>
      <c r="BC19" s="41"/>
      <c r="BD19" s="41">
        <v>2800</v>
      </c>
      <c r="BE19" s="41"/>
      <c r="BF19" s="41">
        <v>2800</v>
      </c>
      <c r="BG19" s="41"/>
      <c r="BH19" s="41">
        <v>2800</v>
      </c>
      <c r="BI19" s="41"/>
      <c r="BJ19" s="41">
        <v>2800</v>
      </c>
      <c r="BK19" s="41"/>
      <c r="BL19" s="41">
        <v>2800</v>
      </c>
      <c r="BM19" s="41"/>
      <c r="BN19" s="41">
        <v>2800</v>
      </c>
      <c r="BO19" s="39"/>
      <c r="BP19" s="39"/>
      <c r="BQ19" s="39"/>
      <c r="BR19" s="39"/>
      <c r="BS19" s="39"/>
      <c r="BT19" s="39"/>
      <c r="BU19" s="39"/>
      <c r="BV19" s="39"/>
      <c r="BW19" s="42"/>
    </row>
    <row r="20" ht="12.75">
      <c r="A20" s="43">
        <v>18</v>
      </c>
      <c r="B20" s="36">
        <f t="shared" si="2"/>
        <v>23100</v>
      </c>
      <c r="C20" s="37">
        <f t="shared" si="3"/>
        <v>0</v>
      </c>
      <c r="D20" s="38">
        <v>700</v>
      </c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40"/>
      <c r="AV20" s="39"/>
      <c r="AW20" s="41"/>
      <c r="AX20" s="41">
        <v>30000</v>
      </c>
      <c r="AY20" s="40">
        <v>2800</v>
      </c>
      <c r="AZ20" s="40"/>
      <c r="BA20" s="40">
        <v>2800</v>
      </c>
      <c r="BB20" s="40"/>
      <c r="BC20" s="40">
        <v>2800</v>
      </c>
      <c r="BD20" s="40"/>
      <c r="BE20" s="40">
        <v>2800</v>
      </c>
      <c r="BF20" s="40"/>
      <c r="BG20" s="40">
        <v>2800</v>
      </c>
      <c r="BH20" s="40"/>
      <c r="BI20" s="40">
        <v>2800</v>
      </c>
      <c r="BJ20" s="40"/>
      <c r="BK20" s="40">
        <v>2800</v>
      </c>
      <c r="BL20" s="40"/>
      <c r="BM20" s="40">
        <v>2800</v>
      </c>
      <c r="BN20" s="40"/>
      <c r="BO20" s="39"/>
      <c r="BP20" s="39"/>
      <c r="BQ20" s="39"/>
      <c r="BR20" s="39"/>
      <c r="BS20" s="39"/>
      <c r="BT20" s="39"/>
      <c r="BU20" s="39"/>
      <c r="BV20" s="39"/>
      <c r="BW20" s="42"/>
    </row>
    <row r="21" ht="12.75">
      <c r="A21" s="43" t="s">
        <v>41</v>
      </c>
      <c r="B21" s="36">
        <f t="shared" si="2"/>
        <v>9800</v>
      </c>
      <c r="C21" s="37">
        <f t="shared" si="3"/>
        <v>0</v>
      </c>
      <c r="D21" s="38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39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40"/>
      <c r="AV21" s="39"/>
      <c r="AW21" s="40">
        <v>7000</v>
      </c>
      <c r="AX21" s="44">
        <v>23000</v>
      </c>
      <c r="AY21" s="41"/>
      <c r="AZ21" s="41">
        <v>2800</v>
      </c>
      <c r="BA21" s="41"/>
      <c r="BB21" s="41">
        <v>2800</v>
      </c>
      <c r="BC21" s="41"/>
      <c r="BD21" s="41">
        <v>2800</v>
      </c>
      <c r="BE21" s="41"/>
      <c r="BF21" s="41">
        <v>2800</v>
      </c>
      <c r="BG21" s="41"/>
      <c r="BH21" s="41">
        <v>2800</v>
      </c>
      <c r="BI21" s="41"/>
      <c r="BJ21" s="41">
        <v>2800</v>
      </c>
      <c r="BK21" s="41"/>
      <c r="BL21" s="41">
        <v>2800</v>
      </c>
      <c r="BM21" s="40">
        <v>2800</v>
      </c>
      <c r="BN21" s="40"/>
      <c r="BO21" s="39"/>
      <c r="BP21" s="39"/>
      <c r="BQ21" s="39"/>
      <c r="BR21" s="39"/>
      <c r="BS21" s="39"/>
      <c r="BT21" s="39"/>
      <c r="BU21" s="39"/>
      <c r="BV21" s="39"/>
      <c r="BW21" s="42"/>
    </row>
    <row r="22" ht="12.75">
      <c r="A22" s="43" t="s">
        <v>42</v>
      </c>
      <c r="B22" s="36">
        <f t="shared" si="2"/>
        <v>285400</v>
      </c>
      <c r="C22" s="37">
        <f t="shared" si="3"/>
        <v>0</v>
      </c>
      <c r="D22" s="38">
        <v>600</v>
      </c>
      <c r="E22" s="42"/>
      <c r="F22" s="39"/>
      <c r="G22" s="40">
        <v>12000</v>
      </c>
      <c r="H22" s="40"/>
      <c r="I22" s="39"/>
      <c r="J22" s="39"/>
      <c r="K22" s="40">
        <v>5000</v>
      </c>
      <c r="L22" s="40"/>
      <c r="M22" s="40">
        <v>2000</v>
      </c>
      <c r="N22" s="40"/>
      <c r="O22" s="40">
        <v>1000</v>
      </c>
      <c r="P22" s="40"/>
      <c r="Q22" s="40">
        <v>3000</v>
      </c>
      <c r="R22" s="40"/>
      <c r="S22" s="40">
        <v>12000</v>
      </c>
      <c r="T22" s="40"/>
      <c r="U22" s="40">
        <v>2400</v>
      </c>
      <c r="V22" s="40"/>
      <c r="W22" s="40">
        <v>15000</v>
      </c>
      <c r="X22" s="40"/>
      <c r="Y22" s="40">
        <v>15000</v>
      </c>
      <c r="Z22" s="40"/>
      <c r="AA22" s="39"/>
      <c r="AB22" s="39"/>
      <c r="AC22" s="39"/>
      <c r="AD22" s="39"/>
      <c r="AE22" s="39"/>
      <c r="AF22" s="39"/>
      <c r="AG22" s="40">
        <v>3000</v>
      </c>
      <c r="AH22" s="40"/>
      <c r="AI22" s="40">
        <v>24000</v>
      </c>
      <c r="AJ22" s="40"/>
      <c r="AK22" s="40">
        <v>24000</v>
      </c>
      <c r="AL22" s="40"/>
      <c r="AM22" s="40">
        <v>24000</v>
      </c>
      <c r="AN22" s="40"/>
      <c r="AO22" s="40">
        <v>27600</v>
      </c>
      <c r="AP22" s="40"/>
      <c r="AQ22" s="40">
        <v>28800</v>
      </c>
      <c r="AR22" s="40"/>
      <c r="AS22" s="40">
        <v>33600</v>
      </c>
      <c r="AT22" s="40"/>
      <c r="AU22" s="40"/>
      <c r="AV22" s="39"/>
      <c r="AW22" s="40">
        <v>30000</v>
      </c>
      <c r="AX22" s="40"/>
      <c r="AY22" s="40">
        <v>2800</v>
      </c>
      <c r="AZ22" s="40"/>
      <c r="BA22" s="40">
        <v>2800</v>
      </c>
      <c r="BB22" s="40"/>
      <c r="BC22" s="40">
        <v>2800</v>
      </c>
      <c r="BD22" s="40"/>
      <c r="BE22" s="40">
        <v>2800</v>
      </c>
      <c r="BF22" s="40"/>
      <c r="BG22" s="40">
        <v>2800</v>
      </c>
      <c r="BH22" s="40"/>
      <c r="BI22" s="40">
        <v>2800</v>
      </c>
      <c r="BJ22" s="40"/>
      <c r="BK22" s="40">
        <v>2800</v>
      </c>
      <c r="BL22" s="40"/>
      <c r="BM22" s="40">
        <v>2800</v>
      </c>
      <c r="BN22" s="40"/>
      <c r="BO22" s="39"/>
      <c r="BP22" s="39"/>
      <c r="BQ22" s="39"/>
      <c r="BR22" s="39"/>
      <c r="BS22" s="39"/>
      <c r="BT22" s="39"/>
      <c r="BU22" s="39"/>
      <c r="BV22" s="39"/>
      <c r="BW22" s="42"/>
    </row>
    <row r="23" ht="12.75">
      <c r="A23" s="43" t="s">
        <v>43</v>
      </c>
      <c r="B23" s="36">
        <f t="shared" si="2"/>
        <v>10400</v>
      </c>
      <c r="C23" s="37">
        <f t="shared" si="3"/>
        <v>0</v>
      </c>
      <c r="D23" s="38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40">
        <v>4800</v>
      </c>
      <c r="AV23" s="39"/>
      <c r="AW23" s="41"/>
      <c r="AX23" s="41">
        <v>30000</v>
      </c>
      <c r="AY23" s="41"/>
      <c r="AZ23" s="41">
        <v>2800</v>
      </c>
      <c r="BA23" s="41"/>
      <c r="BB23" s="41">
        <v>2800</v>
      </c>
      <c r="BC23" s="41"/>
      <c r="BD23" s="41">
        <v>2800</v>
      </c>
      <c r="BE23" s="41"/>
      <c r="BF23" s="41">
        <v>2800</v>
      </c>
      <c r="BG23" s="40">
        <v>2800</v>
      </c>
      <c r="BH23" s="40"/>
      <c r="BI23" s="41"/>
      <c r="BJ23" s="41">
        <v>2800</v>
      </c>
      <c r="BK23" s="41"/>
      <c r="BL23" s="41">
        <v>2800</v>
      </c>
      <c r="BM23" s="40">
        <v>2800</v>
      </c>
      <c r="BN23" s="40"/>
      <c r="BO23" s="39"/>
      <c r="BP23" s="39"/>
      <c r="BQ23" s="39"/>
      <c r="BR23" s="39"/>
      <c r="BS23" s="39"/>
      <c r="BT23" s="39"/>
      <c r="BU23" s="39"/>
      <c r="BV23" s="39"/>
      <c r="BW23" s="42"/>
    </row>
    <row r="24" ht="12.75">
      <c r="A24" s="43" t="s">
        <v>44</v>
      </c>
      <c r="B24" s="36">
        <f t="shared" si="2"/>
        <v>2800</v>
      </c>
      <c r="C24" s="37">
        <f t="shared" si="3"/>
        <v>0</v>
      </c>
      <c r="D24" s="38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39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41"/>
      <c r="AV24" s="41">
        <v>4800</v>
      </c>
      <c r="AW24" s="41"/>
      <c r="AX24" s="41">
        <v>30000</v>
      </c>
      <c r="AY24" s="41"/>
      <c r="AZ24" s="41">
        <v>2800</v>
      </c>
      <c r="BA24" s="41"/>
      <c r="BB24" s="41">
        <v>2800</v>
      </c>
      <c r="BC24" s="41"/>
      <c r="BD24" s="41">
        <v>2800</v>
      </c>
      <c r="BE24" s="41"/>
      <c r="BF24" s="41">
        <v>2800</v>
      </c>
      <c r="BG24" s="41"/>
      <c r="BH24" s="41">
        <v>2800</v>
      </c>
      <c r="BI24" s="41"/>
      <c r="BJ24" s="41">
        <v>2800</v>
      </c>
      <c r="BK24" s="41"/>
      <c r="BL24" s="41">
        <v>2800</v>
      </c>
      <c r="BM24" s="40">
        <v>2800</v>
      </c>
      <c r="BN24" s="40"/>
      <c r="BO24" s="39"/>
      <c r="BP24" s="39"/>
      <c r="BQ24" s="39"/>
      <c r="BR24" s="39"/>
      <c r="BS24" s="39"/>
      <c r="BT24" s="39"/>
      <c r="BU24" s="39"/>
      <c r="BV24" s="39"/>
      <c r="BW24" s="42"/>
    </row>
    <row r="25" ht="12.75">
      <c r="A25" s="43" t="s">
        <v>45</v>
      </c>
      <c r="B25" s="36">
        <f t="shared" si="2"/>
        <v>8400</v>
      </c>
      <c r="C25" s="37">
        <f t="shared" si="3"/>
        <v>0</v>
      </c>
      <c r="D25" s="38">
        <v>2800</v>
      </c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39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40"/>
      <c r="AV25" s="39"/>
      <c r="AW25" s="41"/>
      <c r="AX25" s="41">
        <v>30000</v>
      </c>
      <c r="AY25" s="41"/>
      <c r="AZ25" s="41">
        <v>2800</v>
      </c>
      <c r="BA25" s="41"/>
      <c r="BB25" s="41">
        <v>2800</v>
      </c>
      <c r="BC25" s="41"/>
      <c r="BD25" s="41">
        <v>2800</v>
      </c>
      <c r="BE25" s="41"/>
      <c r="BF25" s="41">
        <v>2800</v>
      </c>
      <c r="BG25" s="41"/>
      <c r="BH25" s="41">
        <v>2800</v>
      </c>
      <c r="BI25" s="41"/>
      <c r="BJ25" s="41">
        <v>2800</v>
      </c>
      <c r="BK25" s="40">
        <v>2800</v>
      </c>
      <c r="BL25" s="40"/>
      <c r="BM25" s="40">
        <v>2800</v>
      </c>
      <c r="BN25" s="40"/>
      <c r="BO25" s="39"/>
      <c r="BP25" s="39"/>
      <c r="BQ25" s="39"/>
      <c r="BR25" s="39"/>
      <c r="BS25" s="39"/>
      <c r="BT25" s="39"/>
      <c r="BU25" s="39"/>
      <c r="BV25" s="39"/>
      <c r="BW25" s="42"/>
    </row>
    <row r="26" ht="12.75">
      <c r="A26" s="43" t="s">
        <v>46</v>
      </c>
      <c r="B26" s="36">
        <f t="shared" si="2"/>
        <v>-11200</v>
      </c>
      <c r="C26" s="37">
        <f t="shared" si="3"/>
        <v>11200</v>
      </c>
      <c r="D26" s="38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40"/>
      <c r="AV26" s="39"/>
      <c r="AW26" s="41"/>
      <c r="AX26" s="41">
        <v>30000</v>
      </c>
      <c r="AY26" s="41"/>
      <c r="AZ26" s="41">
        <v>2800</v>
      </c>
      <c r="BA26" s="41"/>
      <c r="BB26" s="41">
        <v>2800</v>
      </c>
      <c r="BC26" s="41"/>
      <c r="BD26" s="41">
        <v>2800</v>
      </c>
      <c r="BE26" s="41"/>
      <c r="BF26" s="41">
        <v>2800</v>
      </c>
      <c r="BG26" s="41"/>
      <c r="BH26" s="41">
        <v>2800</v>
      </c>
      <c r="BI26" s="41"/>
      <c r="BJ26" s="41">
        <v>2800</v>
      </c>
      <c r="BK26" s="41"/>
      <c r="BL26" s="41">
        <v>2800</v>
      </c>
      <c r="BM26" s="41"/>
      <c r="BN26" s="41">
        <v>2800</v>
      </c>
      <c r="BO26" s="41"/>
      <c r="BP26" s="41">
        <v>2800</v>
      </c>
      <c r="BQ26" s="41"/>
      <c r="BR26" s="41">
        <v>2800</v>
      </c>
      <c r="BS26" s="41"/>
      <c r="BT26" s="41">
        <v>2800</v>
      </c>
      <c r="BU26" s="41"/>
      <c r="BV26" s="41">
        <v>2800</v>
      </c>
      <c r="BW26" s="42"/>
    </row>
    <row r="27" ht="12.75">
      <c r="A27" s="43">
        <v>25</v>
      </c>
      <c r="B27" s="36">
        <f t="shared" si="2"/>
        <v>16400</v>
      </c>
      <c r="C27" s="37">
        <f>BP27+BR27+BT27+BV27+BW27</f>
        <v>13600</v>
      </c>
      <c r="D27" s="38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40"/>
      <c r="AV27" s="39"/>
      <c r="AW27" s="40">
        <v>30000</v>
      </c>
      <c r="AX27" s="40"/>
      <c r="AY27" s="41"/>
      <c r="AZ27" s="41">
        <v>2800</v>
      </c>
      <c r="BA27" s="41"/>
      <c r="BB27" s="41">
        <v>2800</v>
      </c>
      <c r="BC27" s="41"/>
      <c r="BD27" s="41">
        <v>2800</v>
      </c>
      <c r="BE27" s="41"/>
      <c r="BF27" s="41">
        <v>2800</v>
      </c>
      <c r="BG27" s="41"/>
      <c r="BH27" s="41">
        <v>2800</v>
      </c>
      <c r="BI27" s="41"/>
      <c r="BJ27" s="41">
        <v>2800</v>
      </c>
      <c r="BK27" s="41"/>
      <c r="BL27" s="41">
        <v>2800</v>
      </c>
      <c r="BM27" s="41"/>
      <c r="BN27" s="41">
        <v>2800</v>
      </c>
      <c r="BO27" s="41"/>
      <c r="BP27" s="41">
        <v>2800</v>
      </c>
      <c r="BQ27" s="41"/>
      <c r="BR27" s="41">
        <v>2800</v>
      </c>
      <c r="BS27" s="41"/>
      <c r="BT27" s="41">
        <v>2800</v>
      </c>
      <c r="BU27" s="41"/>
      <c r="BV27" s="41">
        <v>2800</v>
      </c>
      <c r="BW27" s="44">
        <v>2400</v>
      </c>
    </row>
    <row r="28" ht="12.75">
      <c r="A28" s="43">
        <v>26</v>
      </c>
      <c r="B28" s="36">
        <f t="shared" si="2"/>
        <v>-600</v>
      </c>
      <c r="C28" s="37">
        <f t="shared" ref="C28:C30" si="4">BP28+BR28+BT28+BV28</f>
        <v>2800</v>
      </c>
      <c r="D28" s="38">
        <v>0</v>
      </c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39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41"/>
      <c r="AV28" s="41">
        <v>4800</v>
      </c>
      <c r="AW28" s="41"/>
      <c r="AX28" s="41">
        <v>30000</v>
      </c>
      <c r="AY28" s="41"/>
      <c r="AZ28" s="41">
        <v>2800</v>
      </c>
      <c r="BA28" s="41"/>
      <c r="BB28" s="41">
        <v>2800</v>
      </c>
      <c r="BC28" s="41"/>
      <c r="BD28" s="41">
        <v>2800</v>
      </c>
      <c r="BE28" s="41"/>
      <c r="BF28" s="41">
        <v>2800</v>
      </c>
      <c r="BG28" s="41"/>
      <c r="BH28" s="41">
        <v>2800</v>
      </c>
      <c r="BI28" s="40">
        <v>2200</v>
      </c>
      <c r="BJ28" s="41">
        <v>600</v>
      </c>
      <c r="BK28" s="41"/>
      <c r="BL28" s="41">
        <v>2800</v>
      </c>
      <c r="BM28" s="41"/>
      <c r="BN28" s="41">
        <v>2800</v>
      </c>
      <c r="BO28" s="41"/>
      <c r="BP28" s="41">
        <v>2800</v>
      </c>
      <c r="BQ28" s="39"/>
      <c r="BR28" s="39"/>
      <c r="BS28" s="39"/>
      <c r="BT28" s="39"/>
      <c r="BU28" s="39"/>
      <c r="BV28" s="39"/>
      <c r="BW28" s="42"/>
    </row>
    <row r="29" ht="12.75">
      <c r="A29" s="43" t="s">
        <v>47</v>
      </c>
      <c r="B29" s="36">
        <f t="shared" si="2"/>
        <v>12789</v>
      </c>
      <c r="C29" s="37">
        <f t="shared" si="4"/>
        <v>0</v>
      </c>
      <c r="D29" s="38">
        <v>-100</v>
      </c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39"/>
      <c r="AK29" s="39"/>
      <c r="AL29" s="39"/>
      <c r="AM29" s="39"/>
      <c r="AN29" s="39"/>
      <c r="AO29" s="39"/>
      <c r="AP29" s="39"/>
      <c r="AQ29" s="39"/>
      <c r="AR29" s="39"/>
      <c r="AS29" s="40">
        <v>7889</v>
      </c>
      <c r="AT29" s="40"/>
      <c r="AU29" s="41"/>
      <c r="AV29" s="41">
        <v>4800</v>
      </c>
      <c r="AW29" s="40">
        <v>5000</v>
      </c>
      <c r="AX29" s="41">
        <v>25000</v>
      </c>
      <c r="AY29" s="41"/>
      <c r="AZ29" s="41">
        <v>2800</v>
      </c>
      <c r="BA29" s="41"/>
      <c r="BB29" s="41">
        <v>2800</v>
      </c>
      <c r="BC29" s="41"/>
      <c r="BD29" s="41">
        <v>2800</v>
      </c>
      <c r="BE29" s="41"/>
      <c r="BF29" s="41">
        <v>2800</v>
      </c>
      <c r="BG29" s="41"/>
      <c r="BH29" s="41">
        <v>2800</v>
      </c>
      <c r="BI29" s="41"/>
      <c r="BJ29" s="41">
        <v>2800</v>
      </c>
      <c r="BK29" s="41"/>
      <c r="BL29" s="41">
        <v>2800</v>
      </c>
      <c r="BM29" s="41"/>
      <c r="BN29" s="41">
        <v>2800</v>
      </c>
      <c r="BO29" s="39"/>
      <c r="BP29" s="39"/>
      <c r="BQ29" s="39"/>
      <c r="BR29" s="39"/>
      <c r="BS29" s="39"/>
      <c r="BT29" s="39"/>
      <c r="BU29" s="39"/>
      <c r="BV29" s="39"/>
      <c r="BW29" s="42"/>
    </row>
    <row r="30" ht="12.75">
      <c r="A30" s="43" t="s">
        <v>48</v>
      </c>
      <c r="B30" s="36">
        <f t="shared" si="2"/>
        <v>700</v>
      </c>
      <c r="C30" s="37">
        <f t="shared" si="4"/>
        <v>0</v>
      </c>
      <c r="D30" s="38">
        <v>700</v>
      </c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40"/>
      <c r="AV30" s="39"/>
      <c r="AW30" s="41"/>
      <c r="AX30" s="41">
        <v>30000</v>
      </c>
      <c r="AY30" s="41"/>
      <c r="AZ30" s="41">
        <v>2800</v>
      </c>
      <c r="BA30" s="41"/>
      <c r="BB30" s="41">
        <v>2800</v>
      </c>
      <c r="BC30" s="41"/>
      <c r="BD30" s="41">
        <v>2800</v>
      </c>
      <c r="BE30" s="41"/>
      <c r="BF30" s="41">
        <v>2800</v>
      </c>
      <c r="BG30" s="41"/>
      <c r="BH30" s="41">
        <v>2800</v>
      </c>
      <c r="BI30" s="41"/>
      <c r="BJ30" s="41">
        <v>2800</v>
      </c>
      <c r="BK30" s="41"/>
      <c r="BL30" s="41">
        <v>2800</v>
      </c>
      <c r="BM30" s="41"/>
      <c r="BN30" s="41">
        <v>2800</v>
      </c>
      <c r="BO30" s="39"/>
      <c r="BP30" s="39"/>
      <c r="BQ30" s="39"/>
      <c r="BR30" s="39"/>
      <c r="BS30" s="39"/>
      <c r="BT30" s="39"/>
      <c r="BU30" s="39"/>
      <c r="BV30" s="39"/>
      <c r="BW30" s="42"/>
    </row>
    <row r="31" ht="12.75">
      <c r="A31" s="43">
        <v>31</v>
      </c>
      <c r="B31" s="36">
        <f t="shared" si="2"/>
        <v>-23400</v>
      </c>
      <c r="C31" s="37">
        <f>BP31+BR31+BT31+BV31+BW31</f>
        <v>23600</v>
      </c>
      <c r="D31" s="38">
        <v>200</v>
      </c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39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41"/>
      <c r="AV31" s="41">
        <v>4800</v>
      </c>
      <c r="AW31" s="41"/>
      <c r="AX31" s="41">
        <v>30000</v>
      </c>
      <c r="AY31" s="41"/>
      <c r="AZ31" s="41">
        <v>2800</v>
      </c>
      <c r="BA31" s="41"/>
      <c r="BB31" s="41">
        <v>2800</v>
      </c>
      <c r="BC31" s="41"/>
      <c r="BD31" s="41">
        <v>2800</v>
      </c>
      <c r="BE31" s="41"/>
      <c r="BF31" s="41">
        <v>2800</v>
      </c>
      <c r="BG31" s="41"/>
      <c r="BH31" s="41">
        <v>2800</v>
      </c>
      <c r="BI31" s="41"/>
      <c r="BJ31" s="41">
        <v>2800</v>
      </c>
      <c r="BK31" s="41"/>
      <c r="BL31" s="41">
        <v>2800</v>
      </c>
      <c r="BM31" s="41"/>
      <c r="BN31" s="41">
        <v>2800</v>
      </c>
      <c r="BO31" s="41"/>
      <c r="BP31" s="41">
        <v>2800</v>
      </c>
      <c r="BQ31" s="41"/>
      <c r="BR31" s="41">
        <v>2800</v>
      </c>
      <c r="BS31" s="41"/>
      <c r="BT31" s="41">
        <v>2800</v>
      </c>
      <c r="BU31" s="41"/>
      <c r="BV31" s="41">
        <v>2800</v>
      </c>
      <c r="BW31" s="44">
        <v>12400</v>
      </c>
    </row>
    <row r="32" ht="12.75">
      <c r="A32" s="43">
        <v>32</v>
      </c>
      <c r="B32" s="36">
        <f t="shared" si="2"/>
        <v>62150</v>
      </c>
      <c r="C32" s="37">
        <f t="shared" ref="C32:C65" si="5">BP32+BR32+BT32+BV32</f>
        <v>0</v>
      </c>
      <c r="D32" s="38">
        <v>4150</v>
      </c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39"/>
      <c r="AP32" s="39"/>
      <c r="AQ32" s="39"/>
      <c r="AR32" s="39"/>
      <c r="AS32" s="40">
        <v>5600</v>
      </c>
      <c r="AT32" s="40"/>
      <c r="AU32" s="40"/>
      <c r="AV32" s="39"/>
      <c r="AW32" s="40">
        <v>30000</v>
      </c>
      <c r="AX32" s="40"/>
      <c r="AY32" s="40">
        <v>2800</v>
      </c>
      <c r="AZ32" s="40"/>
      <c r="BA32" s="40">
        <v>2800</v>
      </c>
      <c r="BB32" s="40"/>
      <c r="BC32" s="40">
        <v>2800</v>
      </c>
      <c r="BD32" s="40"/>
      <c r="BE32" s="40">
        <v>2800</v>
      </c>
      <c r="BF32" s="40"/>
      <c r="BG32" s="40">
        <v>2800</v>
      </c>
      <c r="BH32" s="40"/>
      <c r="BI32" s="40">
        <v>2800</v>
      </c>
      <c r="BJ32" s="40"/>
      <c r="BK32" s="40">
        <v>2800</v>
      </c>
      <c r="BL32" s="40"/>
      <c r="BM32" s="40">
        <v>2800</v>
      </c>
      <c r="BN32" s="40"/>
      <c r="BO32" s="39"/>
      <c r="BP32" s="39"/>
      <c r="BQ32" s="39"/>
      <c r="BR32" s="39"/>
      <c r="BS32" s="39"/>
      <c r="BT32" s="39"/>
      <c r="BU32" s="39"/>
      <c r="BV32" s="39"/>
      <c r="BW32" s="42"/>
    </row>
    <row r="33" ht="12.75">
      <c r="A33" s="43" t="s">
        <v>49</v>
      </c>
      <c r="B33" s="36">
        <f t="shared" si="2"/>
        <v>6700</v>
      </c>
      <c r="C33" s="37">
        <f t="shared" si="5"/>
        <v>0</v>
      </c>
      <c r="D33" s="38">
        <v>1900</v>
      </c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40">
        <v>4800</v>
      </c>
      <c r="AV33" s="39"/>
      <c r="AW33" s="41"/>
      <c r="AX33" s="41">
        <v>30000</v>
      </c>
      <c r="AY33" s="41"/>
      <c r="AZ33" s="41">
        <v>2800</v>
      </c>
      <c r="BA33" s="41"/>
      <c r="BB33" s="41">
        <v>2800</v>
      </c>
      <c r="BC33" s="41"/>
      <c r="BD33" s="41">
        <v>2800</v>
      </c>
      <c r="BE33" s="41"/>
      <c r="BF33" s="41">
        <v>2800</v>
      </c>
      <c r="BG33" s="41"/>
      <c r="BH33" s="41">
        <v>2800</v>
      </c>
      <c r="BI33" s="41"/>
      <c r="BJ33" s="41">
        <v>2800</v>
      </c>
      <c r="BK33" s="41"/>
      <c r="BL33" s="41">
        <v>2800</v>
      </c>
      <c r="BM33" s="41"/>
      <c r="BN33" s="41">
        <v>2800</v>
      </c>
      <c r="BO33" s="42"/>
      <c r="BP33" s="42"/>
      <c r="BQ33" s="42"/>
      <c r="BR33" s="42"/>
      <c r="BS33" s="42"/>
      <c r="BT33" s="42"/>
      <c r="BU33" s="42"/>
      <c r="BV33" s="42"/>
      <c r="BW33" s="42"/>
    </row>
    <row r="34" ht="12.75">
      <c r="A34" s="43" t="s">
        <v>50</v>
      </c>
      <c r="B34" s="36">
        <f t="shared" si="2"/>
        <v>2800</v>
      </c>
      <c r="C34" s="37">
        <f t="shared" si="5"/>
        <v>0</v>
      </c>
      <c r="D34" s="38">
        <v>0</v>
      </c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39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40"/>
      <c r="AV34" s="39"/>
      <c r="AW34" s="41"/>
      <c r="AX34" s="41">
        <v>30000</v>
      </c>
      <c r="AY34" s="41"/>
      <c r="AZ34" s="41">
        <v>2800</v>
      </c>
      <c r="BA34" s="41"/>
      <c r="BB34" s="41">
        <v>2800</v>
      </c>
      <c r="BC34" s="41"/>
      <c r="BD34" s="41">
        <v>2800</v>
      </c>
      <c r="BE34" s="41"/>
      <c r="BF34" s="41">
        <v>2800</v>
      </c>
      <c r="BG34" s="41"/>
      <c r="BH34" s="41">
        <v>2800</v>
      </c>
      <c r="BI34" s="41"/>
      <c r="BJ34" s="41">
        <v>2800</v>
      </c>
      <c r="BK34" s="41"/>
      <c r="BL34" s="41">
        <v>2800</v>
      </c>
      <c r="BM34" s="40">
        <v>2800</v>
      </c>
      <c r="BN34" s="40"/>
      <c r="BO34" s="39"/>
      <c r="BP34" s="39"/>
      <c r="BQ34" s="39"/>
      <c r="BR34" s="39"/>
      <c r="BS34" s="39"/>
      <c r="BT34" s="39"/>
      <c r="BU34" s="39"/>
      <c r="BV34" s="39"/>
      <c r="BW34" s="42"/>
    </row>
    <row r="35" ht="12.75">
      <c r="A35" s="43" t="s">
        <v>51</v>
      </c>
      <c r="B35" s="36">
        <f t="shared" si="2"/>
        <v>-6400</v>
      </c>
      <c r="C35" s="37">
        <f t="shared" si="5"/>
        <v>11200</v>
      </c>
      <c r="D35" s="38">
        <v>4800</v>
      </c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39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41"/>
      <c r="AV35" s="41">
        <v>4800</v>
      </c>
      <c r="AW35" s="41"/>
      <c r="AX35" s="41">
        <v>30000</v>
      </c>
      <c r="AY35" s="41"/>
      <c r="AZ35" s="41">
        <v>2800</v>
      </c>
      <c r="BA35" s="41"/>
      <c r="BB35" s="41">
        <v>2800</v>
      </c>
      <c r="BC35" s="41"/>
      <c r="BD35" s="41">
        <v>2800</v>
      </c>
      <c r="BE35" s="41"/>
      <c r="BF35" s="41">
        <v>2800</v>
      </c>
      <c r="BG35" s="41"/>
      <c r="BH35" s="41">
        <v>2800</v>
      </c>
      <c r="BI35" s="41"/>
      <c r="BJ35" s="41">
        <v>2800</v>
      </c>
      <c r="BK35" s="41"/>
      <c r="BL35" s="41">
        <v>2800</v>
      </c>
      <c r="BM35" s="41"/>
      <c r="BN35" s="41">
        <v>2800</v>
      </c>
      <c r="BO35" s="41"/>
      <c r="BP35" s="41">
        <v>2800</v>
      </c>
      <c r="BQ35" s="41"/>
      <c r="BR35" s="41">
        <v>2800</v>
      </c>
      <c r="BS35" s="41"/>
      <c r="BT35" s="41">
        <v>2800</v>
      </c>
      <c r="BU35" s="41"/>
      <c r="BV35" s="41">
        <v>2800</v>
      </c>
      <c r="BW35" s="42"/>
    </row>
    <row r="36" ht="12.75">
      <c r="A36" s="43">
        <v>37</v>
      </c>
      <c r="B36" s="36">
        <f t="shared" si="2"/>
        <v>2617.9899999999998</v>
      </c>
      <c r="C36" s="37">
        <f t="shared" si="5"/>
        <v>0</v>
      </c>
      <c r="D36" s="38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39"/>
      <c r="AL36" s="39"/>
      <c r="AM36" s="39"/>
      <c r="AN36" s="39"/>
      <c r="AO36" s="39"/>
      <c r="AP36" s="39"/>
      <c r="AQ36" s="39"/>
      <c r="AR36" s="39"/>
      <c r="AS36" s="41"/>
      <c r="AT36" s="41"/>
      <c r="AU36" s="41"/>
      <c r="AV36" s="41">
        <v>4800</v>
      </c>
      <c r="AW36" s="41"/>
      <c r="AX36" s="41">
        <v>30000</v>
      </c>
      <c r="AY36" s="41"/>
      <c r="AZ36" s="41">
        <v>2800</v>
      </c>
      <c r="BA36" s="41"/>
      <c r="BB36" s="41">
        <v>2800</v>
      </c>
      <c r="BC36" s="41"/>
      <c r="BD36" s="41">
        <v>2800</v>
      </c>
      <c r="BE36" s="41"/>
      <c r="BF36" s="41">
        <v>2800</v>
      </c>
      <c r="BG36" s="41"/>
      <c r="BH36" s="41">
        <v>2800</v>
      </c>
      <c r="BI36" s="41"/>
      <c r="BJ36" s="41">
        <v>2800</v>
      </c>
      <c r="BK36" s="41"/>
      <c r="BL36" s="41">
        <v>2800</v>
      </c>
      <c r="BM36" s="40">
        <v>2617.9899999999998</v>
      </c>
      <c r="BN36" s="41">
        <v>182.00999999999999</v>
      </c>
      <c r="BO36" s="39"/>
      <c r="BP36" s="39"/>
      <c r="BQ36" s="39"/>
      <c r="BR36" s="39"/>
      <c r="BS36" s="39"/>
      <c r="BT36" s="39"/>
      <c r="BU36" s="39"/>
      <c r="BV36" s="39"/>
      <c r="BW36" s="42"/>
    </row>
    <row r="37" ht="12.75">
      <c r="A37" s="43" t="s">
        <v>52</v>
      </c>
      <c r="B37" s="36">
        <f t="shared" si="2"/>
        <v>30000</v>
      </c>
      <c r="C37" s="37">
        <f t="shared" si="5"/>
        <v>0</v>
      </c>
      <c r="D37" s="38"/>
      <c r="E37" s="39"/>
      <c r="F37" s="39"/>
      <c r="G37" s="39"/>
      <c r="H37" s="39"/>
      <c r="I37" s="39"/>
      <c r="J37" s="39"/>
      <c r="K37" s="40">
        <v>5000</v>
      </c>
      <c r="L37" s="40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40">
        <v>2000</v>
      </c>
      <c r="AJ37" s="40"/>
      <c r="AK37" s="40">
        <v>4000</v>
      </c>
      <c r="AL37" s="40"/>
      <c r="AM37" s="40">
        <v>4000</v>
      </c>
      <c r="AN37" s="40"/>
      <c r="AO37" s="39"/>
      <c r="AP37" s="39"/>
      <c r="AQ37" s="39"/>
      <c r="AR37" s="39"/>
      <c r="AS37" s="39"/>
      <c r="AT37" s="39"/>
      <c r="AU37" s="40"/>
      <c r="AV37" s="39"/>
      <c r="AW37" s="40">
        <v>15000</v>
      </c>
      <c r="AX37" s="44">
        <v>15000</v>
      </c>
      <c r="AY37" s="41"/>
      <c r="AZ37" s="41">
        <v>2800</v>
      </c>
      <c r="BA37" s="41"/>
      <c r="BB37" s="41">
        <v>2800</v>
      </c>
      <c r="BC37" s="41"/>
      <c r="BD37" s="41">
        <v>2800</v>
      </c>
      <c r="BE37" s="41"/>
      <c r="BF37" s="41">
        <v>2800</v>
      </c>
      <c r="BG37" s="41"/>
      <c r="BH37" s="41">
        <v>2800</v>
      </c>
      <c r="BI37" s="41"/>
      <c r="BJ37" s="41">
        <v>2800</v>
      </c>
      <c r="BK37" s="41"/>
      <c r="BL37" s="41">
        <v>2800</v>
      </c>
      <c r="BM37" s="41"/>
      <c r="BN37" s="41">
        <v>2800</v>
      </c>
      <c r="BO37" s="39"/>
      <c r="BP37" s="39"/>
      <c r="BQ37" s="39"/>
      <c r="BR37" s="39"/>
      <c r="BS37" s="39"/>
      <c r="BT37" s="39"/>
      <c r="BU37" s="39"/>
      <c r="BV37" s="39"/>
      <c r="BW37" s="42"/>
    </row>
    <row r="38" ht="12.75">
      <c r="A38" s="43">
        <v>39</v>
      </c>
      <c r="B38" s="36">
        <f t="shared" si="2"/>
        <v>6499.9499999999998</v>
      </c>
      <c r="C38" s="37">
        <f t="shared" si="5"/>
        <v>0</v>
      </c>
      <c r="D38" s="38">
        <v>1100</v>
      </c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39"/>
      <c r="AK38" s="39"/>
      <c r="AL38" s="39"/>
      <c r="AM38" s="39"/>
      <c r="AN38" s="39"/>
      <c r="AO38" s="39"/>
      <c r="AP38" s="39"/>
      <c r="AQ38" s="39"/>
      <c r="AR38" s="39"/>
      <c r="AS38" s="40">
        <v>599.95000000000005</v>
      </c>
      <c r="AT38" s="40"/>
      <c r="AU38" s="40">
        <v>4800</v>
      </c>
      <c r="AV38" s="39"/>
      <c r="AW38" s="41"/>
      <c r="AX38" s="41">
        <v>30000</v>
      </c>
      <c r="AY38" s="41"/>
      <c r="AZ38" s="41">
        <v>2800</v>
      </c>
      <c r="BA38" s="41"/>
      <c r="BB38" s="41">
        <v>2800</v>
      </c>
      <c r="BC38" s="41"/>
      <c r="BD38" s="41">
        <v>2800</v>
      </c>
      <c r="BE38" s="41"/>
      <c r="BF38" s="41">
        <v>2800</v>
      </c>
      <c r="BG38" s="41"/>
      <c r="BH38" s="41">
        <v>2800</v>
      </c>
      <c r="BI38" s="41"/>
      <c r="BJ38" s="41">
        <v>2800</v>
      </c>
      <c r="BK38" s="41"/>
      <c r="BL38" s="41">
        <v>2800</v>
      </c>
      <c r="BM38" s="41"/>
      <c r="BN38" s="41">
        <v>2800</v>
      </c>
      <c r="BO38" s="39"/>
      <c r="BP38" s="39"/>
      <c r="BQ38" s="39"/>
      <c r="BR38" s="39"/>
      <c r="BS38" s="39"/>
      <c r="BT38" s="39"/>
      <c r="BU38" s="39"/>
      <c r="BV38" s="39"/>
      <c r="BW38" s="42"/>
    </row>
    <row r="39" ht="12.75">
      <c r="A39" s="43" t="s">
        <v>53</v>
      </c>
      <c r="B39" s="36">
        <f t="shared" si="2"/>
        <v>-700</v>
      </c>
      <c r="C39" s="37">
        <f t="shared" si="5"/>
        <v>300</v>
      </c>
      <c r="D39" s="38">
        <v>-400</v>
      </c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41"/>
      <c r="AV39" s="41">
        <v>4800</v>
      </c>
      <c r="AW39" s="41"/>
      <c r="AX39" s="41">
        <v>30000</v>
      </c>
      <c r="AY39" s="41"/>
      <c r="AZ39" s="41">
        <v>2800</v>
      </c>
      <c r="BA39" s="41"/>
      <c r="BB39" s="41">
        <v>2800</v>
      </c>
      <c r="BC39" s="41"/>
      <c r="BD39" s="41">
        <v>2800</v>
      </c>
      <c r="BE39" s="41"/>
      <c r="BF39" s="41">
        <v>2800</v>
      </c>
      <c r="BG39" s="41"/>
      <c r="BH39" s="41">
        <v>2800</v>
      </c>
      <c r="BI39" s="41"/>
      <c r="BJ39" s="41">
        <v>2800</v>
      </c>
      <c r="BK39" s="41"/>
      <c r="BL39" s="41">
        <v>2800</v>
      </c>
      <c r="BM39" s="41"/>
      <c r="BN39" s="41">
        <v>2800</v>
      </c>
      <c r="BO39" s="41"/>
      <c r="BP39" s="41">
        <v>300</v>
      </c>
      <c r="BQ39" s="39"/>
      <c r="BR39" s="39"/>
      <c r="BS39" s="39"/>
      <c r="BT39" s="39"/>
      <c r="BU39" s="39"/>
      <c r="BV39" s="39"/>
      <c r="BW39" s="42"/>
    </row>
    <row r="40" ht="12.75">
      <c r="A40" s="43" t="s">
        <v>54</v>
      </c>
      <c r="B40" s="36">
        <f t="shared" si="2"/>
        <v>2300</v>
      </c>
      <c r="C40" s="37">
        <f t="shared" si="5"/>
        <v>0</v>
      </c>
      <c r="D40" s="38">
        <v>-700</v>
      </c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41"/>
      <c r="AV40" s="41">
        <v>5044.8500000000004</v>
      </c>
      <c r="AW40" s="41"/>
      <c r="AX40" s="41">
        <v>30000</v>
      </c>
      <c r="AY40" s="41"/>
      <c r="AZ40" s="41">
        <v>2800</v>
      </c>
      <c r="BA40" s="41"/>
      <c r="BB40" s="41">
        <v>2800</v>
      </c>
      <c r="BC40" s="41"/>
      <c r="BD40" s="41">
        <v>2800</v>
      </c>
      <c r="BE40" s="41"/>
      <c r="BF40" s="41">
        <v>2800</v>
      </c>
      <c r="BG40" s="41"/>
      <c r="BH40" s="41">
        <v>2800</v>
      </c>
      <c r="BI40" s="41"/>
      <c r="BJ40" s="41">
        <v>2800</v>
      </c>
      <c r="BK40" s="40">
        <v>200</v>
      </c>
      <c r="BL40" s="41">
        <v>2600</v>
      </c>
      <c r="BM40" s="40">
        <v>2800</v>
      </c>
      <c r="BN40" s="40"/>
      <c r="BO40" s="39"/>
      <c r="BP40" s="39"/>
      <c r="BQ40" s="39"/>
      <c r="BR40" s="39"/>
      <c r="BS40" s="39"/>
      <c r="BT40" s="39"/>
      <c r="BU40" s="39"/>
      <c r="BV40" s="39"/>
      <c r="BW40" s="42"/>
    </row>
    <row r="41" ht="12.75">
      <c r="A41" s="43" t="s">
        <v>55</v>
      </c>
      <c r="B41" s="36">
        <f t="shared" si="2"/>
        <v>40900</v>
      </c>
      <c r="C41" s="37">
        <f t="shared" si="5"/>
        <v>0</v>
      </c>
      <c r="D41" s="38">
        <f>600+1900</f>
        <v>2500</v>
      </c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  <c r="AO41" s="39"/>
      <c r="AP41" s="39"/>
      <c r="AQ41" s="39"/>
      <c r="AR41" s="39"/>
      <c r="AS41" s="41"/>
      <c r="AT41" s="41"/>
      <c r="AU41" s="40"/>
      <c r="AV41" s="39"/>
      <c r="AW41" s="40">
        <v>30000</v>
      </c>
      <c r="AX41" s="40"/>
      <c r="AY41" s="41"/>
      <c r="AZ41" s="41">
        <v>2800</v>
      </c>
      <c r="BA41" s="41"/>
      <c r="BB41" s="41">
        <v>2800</v>
      </c>
      <c r="BC41" s="41"/>
      <c r="BD41" s="41">
        <v>2800</v>
      </c>
      <c r="BE41" s="41"/>
      <c r="BF41" s="41">
        <v>2800</v>
      </c>
      <c r="BG41" s="41"/>
      <c r="BH41" s="41">
        <v>2800</v>
      </c>
      <c r="BI41" s="40">
        <v>2800</v>
      </c>
      <c r="BJ41" s="40"/>
      <c r="BK41" s="40">
        <v>2800</v>
      </c>
      <c r="BL41" s="40"/>
      <c r="BM41" s="40">
        <v>2800</v>
      </c>
      <c r="BN41" s="40"/>
      <c r="BO41" s="39"/>
      <c r="BP41" s="39"/>
      <c r="BQ41" s="39"/>
      <c r="BR41" s="39"/>
      <c r="BS41" s="39"/>
      <c r="BT41" s="39"/>
      <c r="BU41" s="39"/>
      <c r="BV41" s="39"/>
      <c r="BW41" s="42"/>
    </row>
    <row r="42" ht="12.75">
      <c r="A42" s="43">
        <v>43</v>
      </c>
      <c r="B42" s="36">
        <f t="shared" si="2"/>
        <v>-3000</v>
      </c>
      <c r="C42" s="37">
        <f t="shared" si="5"/>
        <v>2800</v>
      </c>
      <c r="D42" s="38">
        <v>-200</v>
      </c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41"/>
      <c r="AV42" s="41">
        <v>4800</v>
      </c>
      <c r="AW42" s="41"/>
      <c r="AX42" s="41">
        <v>30000</v>
      </c>
      <c r="AY42" s="41"/>
      <c r="AZ42" s="41">
        <v>2800</v>
      </c>
      <c r="BA42" s="41"/>
      <c r="BB42" s="41">
        <v>2800</v>
      </c>
      <c r="BC42" s="41"/>
      <c r="BD42" s="41">
        <v>2800</v>
      </c>
      <c r="BE42" s="41"/>
      <c r="BF42" s="41">
        <v>2800</v>
      </c>
      <c r="BG42" s="41"/>
      <c r="BH42" s="41">
        <v>2800</v>
      </c>
      <c r="BI42" s="41"/>
      <c r="BJ42" s="41">
        <v>2800</v>
      </c>
      <c r="BK42" s="41"/>
      <c r="BL42" s="41">
        <v>2800</v>
      </c>
      <c r="BM42" s="41"/>
      <c r="BN42" s="41">
        <v>2800</v>
      </c>
      <c r="BO42" s="41"/>
      <c r="BP42" s="41">
        <v>2800</v>
      </c>
      <c r="BQ42" s="39"/>
      <c r="BR42" s="39"/>
      <c r="BS42" s="39"/>
      <c r="BT42" s="39"/>
      <c r="BU42" s="39"/>
      <c r="BV42" s="39"/>
      <c r="BW42" s="42"/>
    </row>
    <row r="43" ht="12.75">
      <c r="A43" s="43" t="s">
        <v>56</v>
      </c>
      <c r="B43" s="36">
        <f t="shared" si="2"/>
        <v>8555.1499999999996</v>
      </c>
      <c r="C43" s="37">
        <f t="shared" si="5"/>
        <v>0</v>
      </c>
      <c r="D43" s="38">
        <v>800</v>
      </c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39"/>
      <c r="AK43" s="39"/>
      <c r="AL43" s="39"/>
      <c r="AM43" s="39"/>
      <c r="AN43" s="39"/>
      <c r="AO43" s="39"/>
      <c r="AP43" s="39"/>
      <c r="AQ43" s="39"/>
      <c r="AR43" s="39"/>
      <c r="AS43" s="41"/>
      <c r="AT43" s="41"/>
      <c r="AU43" s="41"/>
      <c r="AV43" s="41">
        <v>4800</v>
      </c>
      <c r="AW43" s="41"/>
      <c r="AX43" s="41">
        <v>30000</v>
      </c>
      <c r="AY43" s="41"/>
      <c r="AZ43" s="41">
        <v>2800</v>
      </c>
      <c r="BA43" s="41"/>
      <c r="BB43" s="41">
        <v>2800</v>
      </c>
      <c r="BC43" s="41"/>
      <c r="BD43" s="41">
        <v>2800</v>
      </c>
      <c r="BE43" s="41"/>
      <c r="BF43" s="41">
        <v>2800</v>
      </c>
      <c r="BG43" s="41"/>
      <c r="BH43" s="41">
        <v>2800</v>
      </c>
      <c r="BI43" s="40">
        <v>2155.1500000000001</v>
      </c>
      <c r="BJ43" s="44">
        <v>644.85000000000002</v>
      </c>
      <c r="BK43" s="40">
        <v>2800</v>
      </c>
      <c r="BL43" s="40"/>
      <c r="BM43" s="40">
        <v>2800</v>
      </c>
      <c r="BN43" s="40"/>
      <c r="BO43" s="39"/>
      <c r="BP43" s="39"/>
      <c r="BQ43" s="39"/>
      <c r="BR43" s="39"/>
      <c r="BS43" s="39"/>
      <c r="BT43" s="39"/>
      <c r="BU43" s="39"/>
      <c r="BV43" s="39"/>
      <c r="BW43" s="42"/>
    </row>
    <row r="44" ht="12.75">
      <c r="A44" s="43" t="s">
        <v>57</v>
      </c>
      <c r="B44" s="36">
        <f t="shared" si="2"/>
        <v>2741.5300000000002</v>
      </c>
      <c r="C44" s="37">
        <f t="shared" si="5"/>
        <v>0</v>
      </c>
      <c r="D44" s="38">
        <v>-100</v>
      </c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41"/>
      <c r="AT44" s="41"/>
      <c r="AU44" s="41"/>
      <c r="AV44" s="41">
        <v>4800</v>
      </c>
      <c r="AW44" s="41"/>
      <c r="AX44" s="41">
        <v>30000</v>
      </c>
      <c r="AY44" s="41"/>
      <c r="AZ44" s="41">
        <v>2800</v>
      </c>
      <c r="BA44" s="41"/>
      <c r="BB44" s="41">
        <v>2800</v>
      </c>
      <c r="BC44" s="41"/>
      <c r="BD44" s="41">
        <v>2800</v>
      </c>
      <c r="BE44" s="41"/>
      <c r="BF44" s="41">
        <v>2800</v>
      </c>
      <c r="BG44" s="41"/>
      <c r="BH44" s="41">
        <v>2800</v>
      </c>
      <c r="BI44" s="41"/>
      <c r="BJ44" s="41">
        <v>2800</v>
      </c>
      <c r="BK44" s="45">
        <v>41.530000000000001</v>
      </c>
      <c r="BL44" s="41">
        <v>2758.4699999999998</v>
      </c>
      <c r="BM44" s="40">
        <v>2800</v>
      </c>
      <c r="BN44" s="40"/>
      <c r="BO44" s="39"/>
      <c r="BP44" s="39"/>
      <c r="BQ44" s="39"/>
      <c r="BR44" s="39"/>
      <c r="BS44" s="39"/>
      <c r="BT44" s="39"/>
      <c r="BU44" s="39"/>
      <c r="BV44" s="39"/>
      <c r="BW44" s="42"/>
    </row>
    <row r="45" ht="12.75">
      <c r="A45" s="43">
        <v>47</v>
      </c>
      <c r="B45" s="36">
        <f t="shared" si="2"/>
        <v>-2600</v>
      </c>
      <c r="C45" s="37">
        <f t="shared" si="5"/>
        <v>11200</v>
      </c>
      <c r="D45" s="38">
        <v>8600</v>
      </c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41"/>
      <c r="AV45" s="41">
        <v>5045</v>
      </c>
      <c r="AW45" s="41"/>
      <c r="AX45" s="41">
        <v>30000</v>
      </c>
      <c r="AY45" s="41"/>
      <c r="AZ45" s="41">
        <v>2800</v>
      </c>
      <c r="BA45" s="41"/>
      <c r="BB45" s="41">
        <v>2800</v>
      </c>
      <c r="BC45" s="41"/>
      <c r="BD45" s="41">
        <v>2800</v>
      </c>
      <c r="BE45" s="41"/>
      <c r="BF45" s="41">
        <v>2800</v>
      </c>
      <c r="BG45" s="41"/>
      <c r="BH45" s="41">
        <v>2800</v>
      </c>
      <c r="BI45" s="41"/>
      <c r="BJ45" s="41">
        <v>2800</v>
      </c>
      <c r="BK45" s="41"/>
      <c r="BL45" s="41">
        <v>2800</v>
      </c>
      <c r="BM45" s="41"/>
      <c r="BN45" s="41">
        <v>2800</v>
      </c>
      <c r="BO45" s="41"/>
      <c r="BP45" s="41">
        <v>2800</v>
      </c>
      <c r="BQ45" s="41"/>
      <c r="BR45" s="41">
        <v>2800</v>
      </c>
      <c r="BS45" s="41"/>
      <c r="BT45" s="41">
        <v>2800</v>
      </c>
      <c r="BU45" s="41"/>
      <c r="BV45" s="41">
        <v>2800</v>
      </c>
      <c r="BW45" s="42"/>
    </row>
    <row r="46" ht="12.75">
      <c r="A46" s="43" t="s">
        <v>58</v>
      </c>
      <c r="B46" s="36">
        <f t="shared" si="2"/>
        <v>-10500</v>
      </c>
      <c r="C46" s="37">
        <f t="shared" si="5"/>
        <v>11200</v>
      </c>
      <c r="D46" s="38">
        <v>700</v>
      </c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40"/>
      <c r="AV46" s="39"/>
      <c r="AW46" s="41"/>
      <c r="AX46" s="41">
        <v>30000</v>
      </c>
      <c r="AY46" s="41"/>
      <c r="AZ46" s="41">
        <v>2800</v>
      </c>
      <c r="BA46" s="41"/>
      <c r="BB46" s="41">
        <v>2800</v>
      </c>
      <c r="BC46" s="41"/>
      <c r="BD46" s="41">
        <v>2800</v>
      </c>
      <c r="BE46" s="41"/>
      <c r="BF46" s="41">
        <v>2800</v>
      </c>
      <c r="BG46" s="41"/>
      <c r="BH46" s="41">
        <v>2800</v>
      </c>
      <c r="BI46" s="41"/>
      <c r="BJ46" s="41">
        <v>2800</v>
      </c>
      <c r="BK46" s="41"/>
      <c r="BL46" s="41">
        <v>2800</v>
      </c>
      <c r="BM46" s="41"/>
      <c r="BN46" s="41">
        <v>2800</v>
      </c>
      <c r="BO46" s="41"/>
      <c r="BP46" s="41">
        <v>2800</v>
      </c>
      <c r="BQ46" s="41"/>
      <c r="BR46" s="41">
        <v>2800</v>
      </c>
      <c r="BS46" s="41"/>
      <c r="BT46" s="41">
        <v>2800</v>
      </c>
      <c r="BU46" s="41"/>
      <c r="BV46" s="41">
        <v>2800</v>
      </c>
      <c r="BW46" s="42"/>
    </row>
    <row r="47" ht="12.75">
      <c r="A47" s="43" t="s">
        <v>59</v>
      </c>
      <c r="B47" s="36">
        <f t="shared" si="2"/>
        <v>6367.7799999999997</v>
      </c>
      <c r="C47" s="37">
        <f t="shared" si="5"/>
        <v>0</v>
      </c>
      <c r="D47" s="38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40"/>
      <c r="AV47" s="39"/>
      <c r="AW47" s="41"/>
      <c r="AX47" s="41">
        <v>30000</v>
      </c>
      <c r="AY47" s="41"/>
      <c r="AZ47" s="41">
        <v>2800</v>
      </c>
      <c r="BA47" s="41"/>
      <c r="BB47" s="41">
        <v>2800</v>
      </c>
      <c r="BC47" s="41"/>
      <c r="BD47" s="41">
        <v>2800</v>
      </c>
      <c r="BE47" s="41"/>
      <c r="BF47" s="41">
        <v>2800</v>
      </c>
      <c r="BG47" s="41"/>
      <c r="BH47" s="41">
        <v>2800</v>
      </c>
      <c r="BI47" s="40">
        <v>767.77999999999997</v>
      </c>
      <c r="BJ47" s="41">
        <f>2800-BI47</f>
        <v>2032.22</v>
      </c>
      <c r="BK47" s="40">
        <v>2800</v>
      </c>
      <c r="BL47" s="40"/>
      <c r="BM47" s="40">
        <v>2800</v>
      </c>
      <c r="BN47" s="40"/>
      <c r="BO47" s="39"/>
      <c r="BP47" s="39"/>
      <c r="BQ47" s="39"/>
      <c r="BR47" s="39"/>
      <c r="BS47" s="39"/>
      <c r="BT47" s="39"/>
      <c r="BU47" s="39"/>
      <c r="BV47" s="39"/>
      <c r="BW47" s="42"/>
    </row>
    <row r="48" ht="12.75">
      <c r="A48" s="43" t="s">
        <v>60</v>
      </c>
      <c r="B48" s="36">
        <f t="shared" si="2"/>
        <v>298259.71999999997</v>
      </c>
      <c r="C48" s="37">
        <f t="shared" si="5"/>
        <v>0</v>
      </c>
      <c r="D48" s="38">
        <v>1500</v>
      </c>
      <c r="E48" s="46">
        <f>675+5994.7200000000003</f>
        <v>6669.7200000000003</v>
      </c>
      <c r="F48" s="39"/>
      <c r="G48" s="39"/>
      <c r="H48" s="39"/>
      <c r="I48" s="40">
        <v>6000</v>
      </c>
      <c r="J48" s="40"/>
      <c r="K48" s="40">
        <v>5000</v>
      </c>
      <c r="L48" s="40"/>
      <c r="M48" s="40">
        <v>2000</v>
      </c>
      <c r="N48" s="40"/>
      <c r="O48" s="40">
        <v>1000</v>
      </c>
      <c r="P48" s="40"/>
      <c r="Q48" s="40">
        <v>3000</v>
      </c>
      <c r="R48" s="40"/>
      <c r="S48" s="40">
        <v>12000</v>
      </c>
      <c r="T48" s="40"/>
      <c r="U48" s="40">
        <v>2400</v>
      </c>
      <c r="V48" s="40"/>
      <c r="W48" s="40">
        <v>15000</v>
      </c>
      <c r="X48" s="40"/>
      <c r="Y48" s="40">
        <v>15000</v>
      </c>
      <c r="Z48" s="40"/>
      <c r="AA48" s="39"/>
      <c r="AB48" s="39"/>
      <c r="AC48" s="39"/>
      <c r="AD48" s="39"/>
      <c r="AE48" s="40">
        <v>790</v>
      </c>
      <c r="AF48" s="40"/>
      <c r="AG48" s="40">
        <v>13500</v>
      </c>
      <c r="AH48" s="40"/>
      <c r="AI48" s="40">
        <v>24000</v>
      </c>
      <c r="AJ48" s="40"/>
      <c r="AK48" s="40">
        <v>24000</v>
      </c>
      <c r="AL48" s="40"/>
      <c r="AM48" s="40">
        <v>24000</v>
      </c>
      <c r="AN48" s="40"/>
      <c r="AO48" s="40">
        <v>27600</v>
      </c>
      <c r="AP48" s="40"/>
      <c r="AQ48" s="40">
        <v>28800</v>
      </c>
      <c r="AR48" s="40"/>
      <c r="AS48" s="40">
        <v>33600</v>
      </c>
      <c r="AT48" s="40"/>
      <c r="AU48" s="40"/>
      <c r="AV48" s="39"/>
      <c r="AW48" s="40">
        <v>30000</v>
      </c>
      <c r="AX48" s="40"/>
      <c r="AY48" s="40">
        <v>2800</v>
      </c>
      <c r="AZ48" s="40"/>
      <c r="BA48" s="40">
        <v>2800</v>
      </c>
      <c r="BB48" s="40"/>
      <c r="BC48" s="40">
        <v>2800</v>
      </c>
      <c r="BD48" s="40"/>
      <c r="BE48" s="40">
        <v>2800</v>
      </c>
      <c r="BF48" s="40"/>
      <c r="BG48" s="40">
        <v>2800</v>
      </c>
      <c r="BH48" s="40"/>
      <c r="BI48" s="40">
        <v>2800</v>
      </c>
      <c r="BJ48" s="40"/>
      <c r="BK48" s="40">
        <v>2800</v>
      </c>
      <c r="BL48" s="40"/>
      <c r="BM48" s="40">
        <v>2800</v>
      </c>
      <c r="BN48" s="40"/>
      <c r="BO48" s="39"/>
      <c r="BP48" s="39"/>
      <c r="BQ48" s="39"/>
      <c r="BR48" s="39"/>
      <c r="BS48" s="39"/>
      <c r="BT48" s="39"/>
      <c r="BU48" s="39"/>
      <c r="BV48" s="39"/>
      <c r="BW48" s="42"/>
    </row>
    <row r="49" ht="12.75">
      <c r="A49" s="43" t="s">
        <v>61</v>
      </c>
      <c r="B49" s="36">
        <f t="shared" si="2"/>
        <v>21817.260000000002</v>
      </c>
      <c r="C49" s="37">
        <f t="shared" si="5"/>
        <v>0</v>
      </c>
      <c r="D49" s="38">
        <v>1700</v>
      </c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39"/>
      <c r="AL49" s="39"/>
      <c r="AM49" s="39"/>
      <c r="AN49" s="39"/>
      <c r="AO49" s="39"/>
      <c r="AP49" s="39"/>
      <c r="AQ49" s="39"/>
      <c r="AR49" s="39"/>
      <c r="AS49" s="41"/>
      <c r="AT49" s="41"/>
      <c r="AU49" s="40">
        <v>4800</v>
      </c>
      <c r="AV49" s="39"/>
      <c r="AW49" s="41"/>
      <c r="AX49" s="41">
        <v>30000</v>
      </c>
      <c r="AY49" s="41"/>
      <c r="AZ49" s="41">
        <v>2800</v>
      </c>
      <c r="BA49" s="41"/>
      <c r="BB49" s="41">
        <v>2800</v>
      </c>
      <c r="BC49" s="40">
        <v>1317.26</v>
      </c>
      <c r="BD49" s="41">
        <v>1482.74</v>
      </c>
      <c r="BE49" s="40">
        <v>2800</v>
      </c>
      <c r="BF49" s="40"/>
      <c r="BG49" s="40">
        <v>2800</v>
      </c>
      <c r="BH49" s="40"/>
      <c r="BI49" s="40">
        <v>2800</v>
      </c>
      <c r="BJ49" s="40"/>
      <c r="BK49" s="40">
        <v>2800</v>
      </c>
      <c r="BL49" s="40"/>
      <c r="BM49" s="40">
        <v>2800</v>
      </c>
      <c r="BN49" s="40"/>
      <c r="BO49" s="39"/>
      <c r="BP49" s="39"/>
      <c r="BQ49" s="39"/>
      <c r="BR49" s="39"/>
      <c r="BS49" s="39"/>
      <c r="BT49" s="39"/>
      <c r="BU49" s="39"/>
      <c r="BV49" s="39"/>
      <c r="BW49" s="42"/>
    </row>
    <row r="50" ht="12.75">
      <c r="A50" s="43" t="s">
        <v>62</v>
      </c>
      <c r="B50" s="36">
        <f t="shared" si="2"/>
        <v>0</v>
      </c>
      <c r="C50" s="37">
        <f t="shared" si="5"/>
        <v>0</v>
      </c>
      <c r="D50" s="38">
        <v>0</v>
      </c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40"/>
      <c r="AV50" s="39"/>
      <c r="AW50" s="41"/>
      <c r="AX50" s="41">
        <v>30000</v>
      </c>
      <c r="AY50" s="41"/>
      <c r="AZ50" s="41">
        <v>2800</v>
      </c>
      <c r="BA50" s="41"/>
      <c r="BB50" s="41">
        <v>2800</v>
      </c>
      <c r="BC50" s="41"/>
      <c r="BD50" s="41">
        <v>2800</v>
      </c>
      <c r="BE50" s="41"/>
      <c r="BF50" s="41">
        <v>2800</v>
      </c>
      <c r="BG50" s="41"/>
      <c r="BH50" s="41">
        <v>2800</v>
      </c>
      <c r="BI50" s="41"/>
      <c r="BJ50" s="41">
        <v>2800</v>
      </c>
      <c r="BK50" s="41"/>
      <c r="BL50" s="41">
        <v>2800</v>
      </c>
      <c r="BM50" s="41"/>
      <c r="BN50" s="41">
        <v>2800</v>
      </c>
      <c r="BO50" s="39"/>
      <c r="BP50" s="39"/>
      <c r="BQ50" s="39"/>
      <c r="BR50" s="39"/>
      <c r="BS50" s="39"/>
      <c r="BT50" s="39"/>
      <c r="BU50" s="39"/>
      <c r="BV50" s="39"/>
      <c r="BW50" s="42"/>
    </row>
    <row r="51" ht="12.75">
      <c r="A51" s="43" t="s">
        <v>63</v>
      </c>
      <c r="B51" s="36">
        <f t="shared" si="2"/>
        <v>68500</v>
      </c>
      <c r="C51" s="37">
        <f t="shared" si="5"/>
        <v>2800</v>
      </c>
      <c r="D51" s="38">
        <f>200+23100</f>
        <v>23300</v>
      </c>
      <c r="E51" s="39"/>
      <c r="F51" s="39"/>
      <c r="G51" s="39"/>
      <c r="H51" s="39"/>
      <c r="I51" s="40">
        <v>6000</v>
      </c>
      <c r="J51" s="40"/>
      <c r="K51" s="40">
        <v>5000</v>
      </c>
      <c r="L51" s="39"/>
      <c r="M51" s="39"/>
      <c r="N51" s="39"/>
      <c r="O51" s="39"/>
      <c r="P51" s="39"/>
      <c r="Q51" s="40">
        <v>1000</v>
      </c>
      <c r="R51" s="40"/>
      <c r="S51" s="40">
        <v>6000</v>
      </c>
      <c r="T51" s="40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39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40"/>
      <c r="AV51" s="39"/>
      <c r="AW51" s="40">
        <v>30000</v>
      </c>
      <c r="AX51" s="40"/>
      <c r="AY51" s="41"/>
      <c r="AZ51" s="41">
        <v>2800</v>
      </c>
      <c r="BA51" s="41"/>
      <c r="BB51" s="41">
        <v>2800</v>
      </c>
      <c r="BC51" s="41"/>
      <c r="BD51" s="41">
        <v>2800</v>
      </c>
      <c r="BE51" s="41"/>
      <c r="BF51" s="41">
        <v>2800</v>
      </c>
      <c r="BG51" s="41"/>
      <c r="BH51" s="41">
        <v>2800</v>
      </c>
      <c r="BI51" s="41"/>
      <c r="BJ51" s="41">
        <v>2800</v>
      </c>
      <c r="BK51" s="41"/>
      <c r="BL51" s="41">
        <v>2800</v>
      </c>
      <c r="BM51" s="41"/>
      <c r="BN51" s="41">
        <v>2800</v>
      </c>
      <c r="BO51" s="41"/>
      <c r="BP51" s="41">
        <v>2800</v>
      </c>
      <c r="BQ51" s="39"/>
      <c r="BR51" s="39"/>
      <c r="BS51" s="39"/>
      <c r="BT51" s="39"/>
      <c r="BU51" s="39"/>
      <c r="BV51" s="39"/>
      <c r="BW51" s="42"/>
    </row>
    <row r="52" ht="12.75">
      <c r="A52" s="43" t="s">
        <v>64</v>
      </c>
      <c r="B52" s="36">
        <f t="shared" si="2"/>
        <v>333500</v>
      </c>
      <c r="C52" s="37">
        <f t="shared" si="5"/>
        <v>0</v>
      </c>
      <c r="D52" s="38">
        <v>200</v>
      </c>
      <c r="E52" s="46">
        <v>41000</v>
      </c>
      <c r="F52" s="39"/>
      <c r="G52" s="39"/>
      <c r="H52" s="39"/>
      <c r="I52" s="40">
        <v>6000</v>
      </c>
      <c r="J52" s="40"/>
      <c r="K52" s="40">
        <v>5000</v>
      </c>
      <c r="L52" s="40"/>
      <c r="M52" s="40">
        <v>2000</v>
      </c>
      <c r="N52" s="40"/>
      <c r="O52" s="40">
        <v>1000</v>
      </c>
      <c r="P52" s="40"/>
      <c r="Q52" s="40">
        <v>3000</v>
      </c>
      <c r="R52" s="40"/>
      <c r="S52" s="40">
        <v>12000</v>
      </c>
      <c r="T52" s="40"/>
      <c r="U52" s="40">
        <v>2400</v>
      </c>
      <c r="V52" s="40"/>
      <c r="W52" s="40">
        <v>15000</v>
      </c>
      <c r="X52" s="40"/>
      <c r="Y52" s="40">
        <v>15000</v>
      </c>
      <c r="Z52" s="40"/>
      <c r="AA52" s="39"/>
      <c r="AB52" s="39"/>
      <c r="AC52" s="39"/>
      <c r="AD52" s="39"/>
      <c r="AE52" s="40">
        <v>4500</v>
      </c>
      <c r="AF52" s="40"/>
      <c r="AG52" s="40">
        <v>12000</v>
      </c>
      <c r="AH52" s="40"/>
      <c r="AI52" s="40">
        <v>24000</v>
      </c>
      <c r="AJ52" s="40"/>
      <c r="AK52" s="40">
        <v>24000</v>
      </c>
      <c r="AL52" s="40"/>
      <c r="AM52" s="40">
        <v>24000</v>
      </c>
      <c r="AN52" s="40"/>
      <c r="AO52" s="40">
        <v>27600</v>
      </c>
      <c r="AP52" s="40"/>
      <c r="AQ52" s="40">
        <v>28800</v>
      </c>
      <c r="AR52" s="40"/>
      <c r="AS52" s="40">
        <v>33600</v>
      </c>
      <c r="AT52" s="40"/>
      <c r="AU52" s="40"/>
      <c r="AV52" s="39"/>
      <c r="AW52" s="40">
        <v>30000</v>
      </c>
      <c r="AX52" s="40"/>
      <c r="AY52" s="40">
        <v>2800</v>
      </c>
      <c r="AZ52" s="40"/>
      <c r="BA52" s="40">
        <v>2800</v>
      </c>
      <c r="BB52" s="40"/>
      <c r="BC52" s="40">
        <v>2800</v>
      </c>
      <c r="BD52" s="40"/>
      <c r="BE52" s="40">
        <v>2800</v>
      </c>
      <c r="BF52" s="40"/>
      <c r="BG52" s="40">
        <v>2800</v>
      </c>
      <c r="BH52" s="40"/>
      <c r="BI52" s="40">
        <v>2800</v>
      </c>
      <c r="BJ52" s="40"/>
      <c r="BK52" s="40">
        <v>2800</v>
      </c>
      <c r="BL52" s="40"/>
      <c r="BM52" s="40">
        <v>2800</v>
      </c>
      <c r="BN52" s="40"/>
      <c r="BO52" s="39"/>
      <c r="BP52" s="39"/>
      <c r="BQ52" s="39"/>
      <c r="BR52" s="39"/>
      <c r="BS52" s="39"/>
      <c r="BT52" s="39"/>
      <c r="BU52" s="39"/>
      <c r="BV52" s="39"/>
      <c r="BW52" s="42"/>
    </row>
    <row r="53" ht="12.75">
      <c r="A53" s="43" t="s">
        <v>65</v>
      </c>
      <c r="B53" s="36">
        <f t="shared" si="2"/>
        <v>352700</v>
      </c>
      <c r="C53" s="37">
        <f t="shared" si="5"/>
        <v>0</v>
      </c>
      <c r="D53" s="38">
        <f>9000+400</f>
        <v>9400</v>
      </c>
      <c r="E53" s="39"/>
      <c r="F53" s="39"/>
      <c r="G53" s="40">
        <v>12000</v>
      </c>
      <c r="H53" s="40"/>
      <c r="I53" s="40">
        <v>6000</v>
      </c>
      <c r="J53" s="40"/>
      <c r="K53" s="40">
        <v>5000</v>
      </c>
      <c r="L53" s="40"/>
      <c r="M53" s="40">
        <v>2000</v>
      </c>
      <c r="N53" s="40"/>
      <c r="O53" s="40">
        <v>1000</v>
      </c>
      <c r="P53" s="40"/>
      <c r="Q53" s="40">
        <v>3000</v>
      </c>
      <c r="R53" s="40"/>
      <c r="S53" s="40">
        <v>12000</v>
      </c>
      <c r="T53" s="40"/>
      <c r="U53" s="40">
        <v>2400</v>
      </c>
      <c r="V53" s="40"/>
      <c r="W53" s="40">
        <v>15000</v>
      </c>
      <c r="X53" s="40"/>
      <c r="Y53" s="40">
        <v>15000</v>
      </c>
      <c r="Z53" s="40"/>
      <c r="AA53" s="39"/>
      <c r="AB53" s="39"/>
      <c r="AC53" s="40">
        <v>7500</v>
      </c>
      <c r="AD53" s="40"/>
      <c r="AE53" s="40">
        <v>24000</v>
      </c>
      <c r="AF53" s="40"/>
      <c r="AG53" s="40">
        <v>24000</v>
      </c>
      <c r="AH53" s="40"/>
      <c r="AI53" s="40">
        <v>24000</v>
      </c>
      <c r="AJ53" s="40"/>
      <c r="AK53" s="40">
        <v>24000</v>
      </c>
      <c r="AL53" s="40"/>
      <c r="AM53" s="40">
        <v>24000</v>
      </c>
      <c r="AN53" s="40"/>
      <c r="AO53" s="40">
        <v>27600</v>
      </c>
      <c r="AP53" s="40"/>
      <c r="AQ53" s="40">
        <v>28800</v>
      </c>
      <c r="AR53" s="40"/>
      <c r="AS53" s="40">
        <v>33600</v>
      </c>
      <c r="AT53" s="40"/>
      <c r="AU53" s="40"/>
      <c r="AV53" s="39"/>
      <c r="AW53" s="40">
        <v>30000</v>
      </c>
      <c r="AX53" s="40"/>
      <c r="AY53" s="40">
        <v>2800</v>
      </c>
      <c r="AZ53" s="40"/>
      <c r="BA53" s="40">
        <v>2800</v>
      </c>
      <c r="BB53" s="40"/>
      <c r="BC53" s="40">
        <v>2800</v>
      </c>
      <c r="BD53" s="40"/>
      <c r="BE53" s="40">
        <v>2800</v>
      </c>
      <c r="BF53" s="40"/>
      <c r="BG53" s="40">
        <v>2800</v>
      </c>
      <c r="BH53" s="40"/>
      <c r="BI53" s="40">
        <v>2800</v>
      </c>
      <c r="BJ53" s="40"/>
      <c r="BK53" s="40">
        <v>2800</v>
      </c>
      <c r="BL53" s="40"/>
      <c r="BM53" s="40">
        <v>2800</v>
      </c>
      <c r="BN53" s="40"/>
      <c r="BO53" s="39"/>
      <c r="BP53" s="39"/>
      <c r="BQ53" s="39"/>
      <c r="BR53" s="39"/>
      <c r="BS53" s="39"/>
      <c r="BT53" s="39"/>
      <c r="BU53" s="39"/>
      <c r="BV53" s="39"/>
      <c r="BW53" s="42"/>
    </row>
    <row r="54" ht="12.75">
      <c r="A54" s="43" t="s">
        <v>66</v>
      </c>
      <c r="B54" s="36">
        <f t="shared" si="2"/>
        <v>0</v>
      </c>
      <c r="C54" s="37">
        <f t="shared" si="5"/>
        <v>0</v>
      </c>
      <c r="D54" s="38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39"/>
      <c r="AL54" s="39"/>
      <c r="AM54" s="39"/>
      <c r="AN54" s="39"/>
      <c r="AO54" s="39"/>
      <c r="AP54" s="39"/>
      <c r="AQ54" s="39"/>
      <c r="AR54" s="39"/>
      <c r="AS54" s="39"/>
      <c r="AT54" s="39"/>
      <c r="AU54" s="41"/>
      <c r="AV54" s="41">
        <v>4800</v>
      </c>
      <c r="AW54" s="41"/>
      <c r="AX54" s="41">
        <v>30000</v>
      </c>
      <c r="AY54" s="41"/>
      <c r="AZ54" s="41">
        <v>2800</v>
      </c>
      <c r="BA54" s="41"/>
      <c r="BB54" s="41">
        <v>2800</v>
      </c>
      <c r="BC54" s="41"/>
      <c r="BD54" s="41">
        <v>2800</v>
      </c>
      <c r="BE54" s="41"/>
      <c r="BF54" s="41">
        <v>2800</v>
      </c>
      <c r="BG54" s="41"/>
      <c r="BH54" s="41">
        <v>2800</v>
      </c>
      <c r="BI54" s="41"/>
      <c r="BJ54" s="41">
        <v>2800</v>
      </c>
      <c r="BK54" s="41"/>
      <c r="BL54" s="41">
        <v>2800</v>
      </c>
      <c r="BM54" s="41"/>
      <c r="BN54" s="41">
        <v>2800</v>
      </c>
      <c r="BO54" s="39"/>
      <c r="BP54" s="39"/>
      <c r="BQ54" s="39"/>
      <c r="BR54" s="39"/>
      <c r="BS54" s="39"/>
      <c r="BT54" s="39"/>
      <c r="BU54" s="39"/>
      <c r="BV54" s="39"/>
      <c r="BW54" s="42"/>
    </row>
    <row r="55" ht="12.75">
      <c r="A55" s="43" t="s">
        <v>67</v>
      </c>
      <c r="B55" s="36">
        <f t="shared" si="2"/>
        <v>11200</v>
      </c>
      <c r="C55" s="37">
        <f t="shared" si="5"/>
        <v>0</v>
      </c>
      <c r="D55" s="38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39"/>
      <c r="AL55" s="39"/>
      <c r="AM55" s="39"/>
      <c r="AN55" s="39"/>
      <c r="AO55" s="39"/>
      <c r="AP55" s="39"/>
      <c r="AQ55" s="41"/>
      <c r="AR55" s="41"/>
      <c r="AS55" s="47"/>
      <c r="AT55" s="41"/>
      <c r="AU55" s="40"/>
      <c r="AV55" s="39"/>
      <c r="AW55" s="41"/>
      <c r="AX55" s="41">
        <v>30000</v>
      </c>
      <c r="AY55" s="41"/>
      <c r="AZ55" s="41">
        <v>2800</v>
      </c>
      <c r="BA55" s="41"/>
      <c r="BB55" s="41">
        <v>2800</v>
      </c>
      <c r="BC55" s="41"/>
      <c r="BD55" s="41">
        <v>2800</v>
      </c>
      <c r="BE55" s="41"/>
      <c r="BF55" s="41">
        <v>2800</v>
      </c>
      <c r="BG55" s="40">
        <v>2800</v>
      </c>
      <c r="BH55" s="40"/>
      <c r="BI55" s="40">
        <v>2800</v>
      </c>
      <c r="BJ55" s="40"/>
      <c r="BK55" s="40">
        <v>2800</v>
      </c>
      <c r="BL55" s="40"/>
      <c r="BM55" s="40">
        <v>2800</v>
      </c>
      <c r="BN55" s="40"/>
      <c r="BO55" s="39"/>
      <c r="BP55" s="39"/>
      <c r="BQ55" s="39"/>
      <c r="BR55" s="39"/>
      <c r="BS55" s="39"/>
      <c r="BT55" s="39"/>
      <c r="BU55" s="39"/>
      <c r="BV55" s="39"/>
      <c r="BW55" s="42"/>
    </row>
    <row r="56" ht="12.75">
      <c r="A56" s="43" t="s">
        <v>68</v>
      </c>
      <c r="B56" s="36">
        <f t="shared" si="2"/>
        <v>500</v>
      </c>
      <c r="C56" s="37">
        <f t="shared" si="5"/>
        <v>0</v>
      </c>
      <c r="D56" s="38">
        <v>500</v>
      </c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41"/>
      <c r="V56" s="41">
        <v>2400</v>
      </c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39"/>
      <c r="AS56" s="39"/>
      <c r="AT56" s="39"/>
      <c r="AU56" s="40"/>
      <c r="AV56" s="39"/>
      <c r="AW56" s="41"/>
      <c r="AX56" s="41">
        <v>30000</v>
      </c>
      <c r="AY56" s="41"/>
      <c r="AZ56" s="41">
        <v>2800</v>
      </c>
      <c r="BA56" s="41"/>
      <c r="BB56" s="41">
        <v>2800</v>
      </c>
      <c r="BC56" s="41"/>
      <c r="BD56" s="41">
        <v>2800</v>
      </c>
      <c r="BE56" s="41"/>
      <c r="BF56" s="41">
        <v>2800</v>
      </c>
      <c r="BG56" s="41"/>
      <c r="BH56" s="41">
        <v>2800</v>
      </c>
      <c r="BI56" s="41"/>
      <c r="BJ56" s="41">
        <v>2800</v>
      </c>
      <c r="BK56" s="41"/>
      <c r="BL56" s="41">
        <v>2800</v>
      </c>
      <c r="BM56" s="41"/>
      <c r="BN56" s="41">
        <v>2800</v>
      </c>
      <c r="BO56" s="39"/>
      <c r="BP56" s="39"/>
      <c r="BQ56" s="39"/>
      <c r="BR56" s="39"/>
      <c r="BS56" s="39"/>
      <c r="BT56" s="39"/>
      <c r="BU56" s="39"/>
      <c r="BV56" s="39"/>
      <c r="BW56" s="42"/>
    </row>
    <row r="57" ht="12.75">
      <c r="A57" s="43" t="s">
        <v>69</v>
      </c>
      <c r="B57" s="36">
        <f t="shared" si="2"/>
        <v>8200</v>
      </c>
      <c r="C57" s="37">
        <f t="shared" si="5"/>
        <v>0</v>
      </c>
      <c r="D57" s="38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39"/>
      <c r="AL57" s="39"/>
      <c r="AM57" s="39"/>
      <c r="AN57" s="39"/>
      <c r="AO57" s="39"/>
      <c r="AP57" s="39"/>
      <c r="AQ57" s="39"/>
      <c r="AR57" s="39"/>
      <c r="AS57" s="41"/>
      <c r="AT57" s="41"/>
      <c r="AU57" s="40"/>
      <c r="AV57" s="39"/>
      <c r="AW57" s="41"/>
      <c r="AX57" s="41">
        <v>30000</v>
      </c>
      <c r="AY57" s="41"/>
      <c r="AZ57" s="41">
        <v>2800</v>
      </c>
      <c r="BA57" s="41"/>
      <c r="BB57" s="41">
        <v>2800</v>
      </c>
      <c r="BC57" s="41"/>
      <c r="BD57" s="41">
        <v>2800</v>
      </c>
      <c r="BE57" s="41"/>
      <c r="BF57" s="41">
        <v>2800</v>
      </c>
      <c r="BG57" s="44"/>
      <c r="BH57" s="44">
        <v>2800</v>
      </c>
      <c r="BI57" s="40">
        <v>2600</v>
      </c>
      <c r="BJ57" s="44">
        <v>200</v>
      </c>
      <c r="BK57" s="40">
        <v>2800</v>
      </c>
      <c r="BL57" s="40"/>
      <c r="BM57" s="40">
        <v>2800</v>
      </c>
      <c r="BN57" s="40"/>
      <c r="BO57" s="39"/>
      <c r="BP57" s="39"/>
      <c r="BQ57" s="39"/>
      <c r="BR57" s="39"/>
      <c r="BS57" s="39"/>
      <c r="BT57" s="39"/>
      <c r="BU57" s="39"/>
      <c r="BV57" s="39"/>
      <c r="BW57" s="42"/>
    </row>
    <row r="58" ht="12.75">
      <c r="A58" s="43" t="s">
        <v>70</v>
      </c>
      <c r="B58" s="36">
        <f t="shared" si="2"/>
        <v>32000</v>
      </c>
      <c r="C58" s="37">
        <f t="shared" si="5"/>
        <v>2800</v>
      </c>
      <c r="D58" s="38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39"/>
      <c r="AL58" s="39"/>
      <c r="AM58" s="39"/>
      <c r="AN58" s="39"/>
      <c r="AO58" s="39"/>
      <c r="AP58" s="39"/>
      <c r="AQ58" s="39"/>
      <c r="AR58" s="39"/>
      <c r="AS58" s="39"/>
      <c r="AT58" s="39"/>
      <c r="AU58" s="40">
        <v>4800</v>
      </c>
      <c r="AV58" s="39"/>
      <c r="AW58" s="40">
        <v>30000</v>
      </c>
      <c r="AX58" s="40"/>
      <c r="AY58" s="41"/>
      <c r="AZ58" s="41">
        <v>2800</v>
      </c>
      <c r="BA58" s="41"/>
      <c r="BB58" s="41">
        <v>2800</v>
      </c>
      <c r="BC58" s="41"/>
      <c r="BD58" s="41">
        <v>2800</v>
      </c>
      <c r="BE58" s="41"/>
      <c r="BF58" s="41">
        <v>2800</v>
      </c>
      <c r="BG58" s="41"/>
      <c r="BH58" s="41">
        <v>2800</v>
      </c>
      <c r="BI58" s="41"/>
      <c r="BJ58" s="41">
        <v>2800</v>
      </c>
      <c r="BK58" s="41"/>
      <c r="BL58" s="41">
        <v>2800</v>
      </c>
      <c r="BM58" s="41"/>
      <c r="BN58" s="41">
        <v>2800</v>
      </c>
      <c r="BO58" s="41"/>
      <c r="BP58" s="41">
        <v>2800</v>
      </c>
      <c r="BQ58" s="39"/>
      <c r="BR58" s="39"/>
      <c r="BS58" s="39"/>
      <c r="BT58" s="39"/>
      <c r="BU58" s="39"/>
      <c r="BV58" s="39"/>
      <c r="BW58" s="42"/>
    </row>
    <row r="59" ht="12.75">
      <c r="A59" s="43" t="s">
        <v>71</v>
      </c>
      <c r="B59" s="36">
        <f t="shared" si="2"/>
        <v>0</v>
      </c>
      <c r="C59" s="37">
        <f t="shared" si="5"/>
        <v>0</v>
      </c>
      <c r="D59" s="38">
        <v>0</v>
      </c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39"/>
      <c r="AO59" s="39"/>
      <c r="AP59" s="39"/>
      <c r="AQ59" s="39"/>
      <c r="AR59" s="39"/>
      <c r="AS59" s="39"/>
      <c r="AT59" s="39"/>
      <c r="AU59" s="40"/>
      <c r="AV59" s="39"/>
      <c r="AW59" s="41"/>
      <c r="AX59" s="41">
        <v>30000</v>
      </c>
      <c r="AY59" s="41"/>
      <c r="AZ59" s="41">
        <v>2800</v>
      </c>
      <c r="BA59" s="41"/>
      <c r="BB59" s="41">
        <v>2800</v>
      </c>
      <c r="BC59" s="41"/>
      <c r="BD59" s="41">
        <v>2800</v>
      </c>
      <c r="BE59" s="41"/>
      <c r="BF59" s="41">
        <v>2800</v>
      </c>
      <c r="BG59" s="41"/>
      <c r="BH59" s="41">
        <v>2800</v>
      </c>
      <c r="BI59" s="41"/>
      <c r="BJ59" s="41">
        <v>2800</v>
      </c>
      <c r="BK59" s="41"/>
      <c r="BL59" s="41">
        <v>2800</v>
      </c>
      <c r="BM59" s="41"/>
      <c r="BN59" s="41">
        <v>2800</v>
      </c>
      <c r="BO59" s="39"/>
      <c r="BP59" s="39"/>
      <c r="BQ59" s="39"/>
      <c r="BR59" s="39"/>
      <c r="BS59" s="39"/>
      <c r="BT59" s="39"/>
      <c r="BU59" s="39"/>
      <c r="BV59" s="39"/>
      <c r="BW59" s="42"/>
    </row>
    <row r="60" ht="12.75">
      <c r="A60" s="43">
        <v>61</v>
      </c>
      <c r="B60" s="36">
        <f t="shared" si="2"/>
        <v>19000</v>
      </c>
      <c r="C60" s="37">
        <f t="shared" si="5"/>
        <v>0</v>
      </c>
      <c r="D60" s="38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39"/>
      <c r="AL60" s="39"/>
      <c r="AM60" s="39"/>
      <c r="AN60" s="39"/>
      <c r="AO60" s="39"/>
      <c r="AP60" s="39"/>
      <c r="AQ60" s="39"/>
      <c r="AR60" s="39"/>
      <c r="AS60" s="39"/>
      <c r="AT60" s="39"/>
      <c r="AU60" s="40"/>
      <c r="AV60" s="39"/>
      <c r="AW60" s="41"/>
      <c r="AX60" s="41">
        <v>30000</v>
      </c>
      <c r="AY60" s="41"/>
      <c r="AZ60" s="41">
        <v>2800</v>
      </c>
      <c r="BA60" s="40">
        <v>2200</v>
      </c>
      <c r="BB60" s="41">
        <v>600</v>
      </c>
      <c r="BC60" s="40">
        <v>2800</v>
      </c>
      <c r="BD60" s="40"/>
      <c r="BE60" s="40">
        <v>2800</v>
      </c>
      <c r="BF60" s="40"/>
      <c r="BG60" s="40">
        <v>2800</v>
      </c>
      <c r="BH60" s="40"/>
      <c r="BI60" s="40">
        <v>2800</v>
      </c>
      <c r="BJ60" s="40"/>
      <c r="BK60" s="40">
        <v>2800</v>
      </c>
      <c r="BL60" s="40"/>
      <c r="BM60" s="40">
        <v>2800</v>
      </c>
      <c r="BN60" s="40"/>
      <c r="BO60" s="39"/>
      <c r="BP60" s="39"/>
      <c r="BQ60" s="39"/>
      <c r="BR60" s="39"/>
      <c r="BS60" s="39"/>
      <c r="BT60" s="39"/>
      <c r="BU60" s="39"/>
      <c r="BV60" s="39"/>
      <c r="BW60" s="42"/>
    </row>
    <row r="61" ht="12.75">
      <c r="A61" s="43">
        <v>62</v>
      </c>
      <c r="B61" s="36">
        <f t="shared" si="2"/>
        <v>5800</v>
      </c>
      <c r="C61" s="37">
        <f t="shared" si="5"/>
        <v>0</v>
      </c>
      <c r="D61" s="38">
        <v>200</v>
      </c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39"/>
      <c r="AL61" s="39"/>
      <c r="AM61" s="39"/>
      <c r="AN61" s="39"/>
      <c r="AO61" s="39"/>
      <c r="AP61" s="39"/>
      <c r="AQ61" s="39"/>
      <c r="AR61" s="39"/>
      <c r="AS61" s="39"/>
      <c r="AT61" s="39"/>
      <c r="AU61" s="41"/>
      <c r="AV61" s="41">
        <v>4800</v>
      </c>
      <c r="AW61" s="41"/>
      <c r="AX61" s="41">
        <v>30000</v>
      </c>
      <c r="AY61" s="41"/>
      <c r="AZ61" s="41">
        <v>2800</v>
      </c>
      <c r="BA61" s="41"/>
      <c r="BB61" s="41">
        <v>2800</v>
      </c>
      <c r="BC61" s="41"/>
      <c r="BD61" s="41">
        <v>2800</v>
      </c>
      <c r="BE61" s="41"/>
      <c r="BF61" s="41">
        <v>2800</v>
      </c>
      <c r="BG61" s="41"/>
      <c r="BH61" s="41">
        <v>2800</v>
      </c>
      <c r="BI61" s="41"/>
      <c r="BJ61" s="41">
        <v>2800</v>
      </c>
      <c r="BK61" s="40">
        <v>2800</v>
      </c>
      <c r="BL61" s="40"/>
      <c r="BM61" s="40">
        <v>2800</v>
      </c>
      <c r="BN61" s="40"/>
      <c r="BO61" s="39"/>
      <c r="BP61" s="39"/>
      <c r="BQ61" s="39"/>
      <c r="BR61" s="39"/>
      <c r="BS61" s="39"/>
      <c r="BT61" s="39"/>
      <c r="BU61" s="39"/>
      <c r="BV61" s="39"/>
      <c r="BW61" s="42"/>
    </row>
    <row r="62" ht="12.75">
      <c r="A62" s="43" t="s">
        <v>72</v>
      </c>
      <c r="B62" s="36">
        <f t="shared" si="2"/>
        <v>11200</v>
      </c>
      <c r="C62" s="37">
        <f t="shared" si="5"/>
        <v>0</v>
      </c>
      <c r="D62" s="38">
        <v>0</v>
      </c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39"/>
      <c r="AL62" s="39"/>
      <c r="AM62" s="39"/>
      <c r="AN62" s="39"/>
      <c r="AO62" s="39"/>
      <c r="AP62" s="39"/>
      <c r="AQ62" s="39"/>
      <c r="AR62" s="39"/>
      <c r="AS62" s="41"/>
      <c r="AT62" s="41"/>
      <c r="AU62" s="40"/>
      <c r="AV62" s="39"/>
      <c r="AW62" s="41"/>
      <c r="AX62" s="41">
        <v>30000</v>
      </c>
      <c r="AY62" s="41"/>
      <c r="AZ62" s="41">
        <v>2800</v>
      </c>
      <c r="BA62" s="41"/>
      <c r="BB62" s="41">
        <v>2800</v>
      </c>
      <c r="BC62" s="41"/>
      <c r="BD62" s="41">
        <v>2800</v>
      </c>
      <c r="BE62" s="41"/>
      <c r="BF62" s="41">
        <v>2800</v>
      </c>
      <c r="BG62" s="40">
        <v>2800</v>
      </c>
      <c r="BH62" s="40"/>
      <c r="BI62" s="40">
        <v>2800</v>
      </c>
      <c r="BJ62" s="40"/>
      <c r="BK62" s="40">
        <v>2800</v>
      </c>
      <c r="BL62" s="40"/>
      <c r="BM62" s="40">
        <v>2800</v>
      </c>
      <c r="BN62" s="40"/>
      <c r="BO62" s="39"/>
      <c r="BP62" s="39"/>
      <c r="BQ62" s="39"/>
      <c r="BR62" s="39"/>
      <c r="BS62" s="39"/>
      <c r="BT62" s="39"/>
      <c r="BU62" s="39"/>
      <c r="BV62" s="39"/>
      <c r="BW62" s="42"/>
    </row>
    <row r="63" ht="12.75">
      <c r="A63" s="43" t="s">
        <v>73</v>
      </c>
      <c r="B63" s="36">
        <f t="shared" si="2"/>
        <v>-400</v>
      </c>
      <c r="C63" s="37">
        <f t="shared" si="5"/>
        <v>1000</v>
      </c>
      <c r="D63" s="38">
        <v>600</v>
      </c>
      <c r="E63" s="46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39"/>
      <c r="AL63" s="39"/>
      <c r="AM63" s="39"/>
      <c r="AN63" s="39"/>
      <c r="AO63" s="39"/>
      <c r="AP63" s="39"/>
      <c r="AQ63" s="39"/>
      <c r="AR63" s="39"/>
      <c r="AS63" s="41"/>
      <c r="AT63" s="41"/>
      <c r="AU63" s="41"/>
      <c r="AV63" s="41">
        <v>4800</v>
      </c>
      <c r="AW63" s="41"/>
      <c r="AX63" s="41">
        <v>30000</v>
      </c>
      <c r="AY63" s="41"/>
      <c r="AZ63" s="41">
        <v>2800</v>
      </c>
      <c r="BA63" s="41"/>
      <c r="BB63" s="41">
        <v>2800</v>
      </c>
      <c r="BC63" s="41"/>
      <c r="BD63" s="41">
        <v>2800</v>
      </c>
      <c r="BE63" s="41"/>
      <c r="BF63" s="41">
        <v>2800</v>
      </c>
      <c r="BG63" s="41"/>
      <c r="BH63" s="41">
        <v>2800</v>
      </c>
      <c r="BI63" s="41"/>
      <c r="BJ63" s="41">
        <v>2800</v>
      </c>
      <c r="BK63" s="41"/>
      <c r="BL63" s="41">
        <v>2800</v>
      </c>
      <c r="BM63" s="41"/>
      <c r="BN63" s="41">
        <v>2800</v>
      </c>
      <c r="BO63" s="41"/>
      <c r="BP63" s="41">
        <v>1000</v>
      </c>
      <c r="BQ63" s="39"/>
      <c r="BR63" s="39"/>
      <c r="BS63" s="39"/>
      <c r="BT63" s="39"/>
      <c r="BU63" s="39"/>
      <c r="BV63" s="39"/>
      <c r="BW63" s="42"/>
    </row>
    <row r="64" ht="12.75">
      <c r="A64" s="43" t="s">
        <v>74</v>
      </c>
      <c r="B64" s="36">
        <f t="shared" si="2"/>
        <v>61500</v>
      </c>
      <c r="C64" s="37">
        <f t="shared" si="5"/>
        <v>0</v>
      </c>
      <c r="D64" s="38">
        <v>1600</v>
      </c>
      <c r="E64" s="39"/>
      <c r="F64" s="39"/>
      <c r="G64" s="40">
        <v>12000</v>
      </c>
      <c r="H64" s="40"/>
      <c r="I64" s="40">
        <v>6000</v>
      </c>
      <c r="J64" s="40"/>
      <c r="K64" s="40">
        <v>5000</v>
      </c>
      <c r="L64" s="40"/>
      <c r="M64" s="40">
        <v>2000</v>
      </c>
      <c r="N64" s="40"/>
      <c r="O64" s="39"/>
      <c r="P64" s="39"/>
      <c r="Q64" s="40">
        <v>3000</v>
      </c>
      <c r="R64" s="40"/>
      <c r="S64" s="40">
        <v>12000</v>
      </c>
      <c r="T64" s="40"/>
      <c r="U64" s="40">
        <v>2400</v>
      </c>
      <c r="V64" s="40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39"/>
      <c r="AL64" s="39"/>
      <c r="AM64" s="39"/>
      <c r="AN64" s="39"/>
      <c r="AO64" s="39"/>
      <c r="AP64" s="39"/>
      <c r="AQ64" s="39"/>
      <c r="AR64" s="39"/>
      <c r="AS64" s="41"/>
      <c r="AT64" s="41"/>
      <c r="AU64" s="40"/>
      <c r="AV64" s="39"/>
      <c r="AW64" s="40">
        <v>15000</v>
      </c>
      <c r="AX64" s="44">
        <v>15000</v>
      </c>
      <c r="AY64" s="41"/>
      <c r="AZ64" s="41">
        <v>2800</v>
      </c>
      <c r="BA64" s="41"/>
      <c r="BB64" s="41">
        <v>2800</v>
      </c>
      <c r="BC64" s="41"/>
      <c r="BD64" s="41">
        <v>2800</v>
      </c>
      <c r="BE64" s="41"/>
      <c r="BF64" s="41">
        <v>2800</v>
      </c>
      <c r="BG64" s="41"/>
      <c r="BH64" s="41">
        <v>2800</v>
      </c>
      <c r="BI64" s="41"/>
      <c r="BJ64" s="41">
        <v>2800</v>
      </c>
      <c r="BK64" s="41"/>
      <c r="BL64" s="41">
        <v>2800</v>
      </c>
      <c r="BM64" s="40">
        <v>2500</v>
      </c>
      <c r="BN64" s="41">
        <v>300</v>
      </c>
      <c r="BO64" s="39"/>
      <c r="BP64" s="39"/>
      <c r="BQ64" s="39"/>
      <c r="BR64" s="39"/>
      <c r="BS64" s="39"/>
      <c r="BT64" s="39"/>
      <c r="BU64" s="39"/>
      <c r="BV64" s="39"/>
      <c r="BW64" s="42"/>
    </row>
    <row r="65" ht="12.75">
      <c r="A65" s="43" t="s">
        <v>75</v>
      </c>
      <c r="B65" s="36">
        <f t="shared" si="2"/>
        <v>200</v>
      </c>
      <c r="C65" s="37">
        <f t="shared" si="5"/>
        <v>0</v>
      </c>
      <c r="D65" s="38">
        <v>200</v>
      </c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41"/>
      <c r="AV65" s="41">
        <v>4800</v>
      </c>
      <c r="AW65" s="41"/>
      <c r="AX65" s="41">
        <v>30000</v>
      </c>
      <c r="AY65" s="41"/>
      <c r="AZ65" s="41">
        <v>2800</v>
      </c>
      <c r="BA65" s="41"/>
      <c r="BB65" s="41">
        <v>2800</v>
      </c>
      <c r="BC65" s="41"/>
      <c r="BD65" s="41">
        <v>2800</v>
      </c>
      <c r="BE65" s="41"/>
      <c r="BF65" s="41">
        <v>2800</v>
      </c>
      <c r="BG65" s="41"/>
      <c r="BH65" s="41">
        <v>2800</v>
      </c>
      <c r="BI65" s="41"/>
      <c r="BJ65" s="41">
        <v>2800</v>
      </c>
      <c r="BK65" s="41"/>
      <c r="BL65" s="41">
        <v>2800</v>
      </c>
      <c r="BM65" s="41"/>
      <c r="BN65" s="41">
        <v>2800</v>
      </c>
      <c r="BO65" s="39"/>
      <c r="BP65" s="39"/>
      <c r="BQ65" s="39"/>
      <c r="BR65" s="39"/>
      <c r="BS65" s="39"/>
      <c r="BT65" s="39"/>
      <c r="BU65" s="39"/>
      <c r="BV65" s="39"/>
      <c r="BW65" s="42"/>
    </row>
    <row r="66" ht="12.75">
      <c r="A66" s="43" t="s">
        <v>76</v>
      </c>
      <c r="B66" s="36">
        <f t="shared" si="2"/>
        <v>-13081.5</v>
      </c>
      <c r="C66" s="37">
        <f>BP66+BR66+BT66+BV66+BW66</f>
        <v>13681.5</v>
      </c>
      <c r="D66" s="38">
        <v>600</v>
      </c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39"/>
      <c r="AN66" s="39"/>
      <c r="AO66" s="39"/>
      <c r="AP66" s="39"/>
      <c r="AQ66" s="39"/>
      <c r="AR66" s="39"/>
      <c r="AS66" s="39"/>
      <c r="AT66" s="39"/>
      <c r="AU66" s="41"/>
      <c r="AV66" s="41">
        <v>4800</v>
      </c>
      <c r="AW66" s="41"/>
      <c r="AX66" s="41">
        <v>30000</v>
      </c>
      <c r="AY66" s="41"/>
      <c r="AZ66" s="41">
        <v>2800</v>
      </c>
      <c r="BA66" s="41"/>
      <c r="BB66" s="41">
        <v>2800</v>
      </c>
      <c r="BC66" s="41"/>
      <c r="BD66" s="41">
        <v>2800</v>
      </c>
      <c r="BE66" s="41"/>
      <c r="BF66" s="41">
        <v>2800</v>
      </c>
      <c r="BG66" s="41"/>
      <c r="BH66" s="41">
        <v>2800</v>
      </c>
      <c r="BI66" s="41"/>
      <c r="BJ66" s="41">
        <v>2800</v>
      </c>
      <c r="BK66" s="41"/>
      <c r="BL66" s="41">
        <v>2800</v>
      </c>
      <c r="BM66" s="41"/>
      <c r="BN66" s="41">
        <v>2800</v>
      </c>
      <c r="BO66" s="41"/>
      <c r="BP66" s="41">
        <v>2800</v>
      </c>
      <c r="BQ66" s="41"/>
      <c r="BR66" s="41">
        <v>2800</v>
      </c>
      <c r="BS66" s="41"/>
      <c r="BT66" s="41">
        <v>2800</v>
      </c>
      <c r="BU66" s="41"/>
      <c r="BV66" s="41">
        <v>2800</v>
      </c>
      <c r="BW66" s="41">
        <f>981.5+1500</f>
        <v>2481.5</v>
      </c>
    </row>
    <row r="67" ht="12.75">
      <c r="A67" s="43" t="s">
        <v>77</v>
      </c>
      <c r="B67" s="36">
        <f t="shared" si="2"/>
        <v>15918.25</v>
      </c>
      <c r="C67" s="37">
        <f t="shared" ref="C67:C99" si="6">BP67+BR67+BT67+BV67</f>
        <v>0</v>
      </c>
      <c r="D67" s="38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39"/>
      <c r="AT67" s="39"/>
      <c r="AU67" s="40">
        <v>4800</v>
      </c>
      <c r="AV67" s="39"/>
      <c r="AW67" s="44"/>
      <c r="AX67" s="44">
        <v>30000</v>
      </c>
      <c r="AY67" s="41"/>
      <c r="AZ67" s="41">
        <v>2800</v>
      </c>
      <c r="BA67" s="41"/>
      <c r="BB67" s="41">
        <v>2800</v>
      </c>
      <c r="BC67" s="41"/>
      <c r="BD67" s="41">
        <v>2800</v>
      </c>
      <c r="BE67" s="41"/>
      <c r="BF67" s="41">
        <v>2800</v>
      </c>
      <c r="BG67" s="40">
        <v>2718.25</v>
      </c>
      <c r="BH67" s="41">
        <v>81.75</v>
      </c>
      <c r="BI67" s="40">
        <v>2800</v>
      </c>
      <c r="BJ67" s="40"/>
      <c r="BK67" s="40">
        <v>2800</v>
      </c>
      <c r="BL67" s="40"/>
      <c r="BM67" s="40">
        <v>2800</v>
      </c>
      <c r="BN67" s="40"/>
      <c r="BO67" s="39"/>
      <c r="BP67" s="39"/>
      <c r="BQ67" s="39"/>
      <c r="BR67" s="39"/>
      <c r="BS67" s="39"/>
      <c r="BT67" s="39"/>
      <c r="BU67" s="39"/>
      <c r="BV67" s="39"/>
      <c r="BW67" s="42"/>
    </row>
    <row r="68" ht="12.75">
      <c r="A68" s="43">
        <v>68</v>
      </c>
      <c r="B68" s="36">
        <f t="shared" si="2"/>
        <v>3000</v>
      </c>
      <c r="C68" s="37">
        <f t="shared" si="6"/>
        <v>0</v>
      </c>
      <c r="D68" s="38">
        <v>200</v>
      </c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39"/>
      <c r="AL68" s="39"/>
      <c r="AM68" s="39"/>
      <c r="AN68" s="39"/>
      <c r="AO68" s="39"/>
      <c r="AP68" s="39"/>
      <c r="AQ68" s="39"/>
      <c r="AR68" s="39"/>
      <c r="AS68" s="41"/>
      <c r="AT68" s="41"/>
      <c r="AU68" s="41"/>
      <c r="AV68" s="41">
        <v>4800</v>
      </c>
      <c r="AW68" s="41"/>
      <c r="AX68" s="41">
        <v>30000</v>
      </c>
      <c r="AY68" s="41"/>
      <c r="AZ68" s="41">
        <v>2800</v>
      </c>
      <c r="BA68" s="41"/>
      <c r="BB68" s="41">
        <v>2800</v>
      </c>
      <c r="BC68" s="41"/>
      <c r="BD68" s="41">
        <v>2800</v>
      </c>
      <c r="BE68" s="41"/>
      <c r="BF68" s="41">
        <v>2800</v>
      </c>
      <c r="BG68" s="41"/>
      <c r="BH68" s="41">
        <v>2800</v>
      </c>
      <c r="BI68" s="41"/>
      <c r="BJ68" s="41">
        <v>2800</v>
      </c>
      <c r="BK68" s="41"/>
      <c r="BL68" s="41">
        <v>2800</v>
      </c>
      <c r="BM68" s="40">
        <v>2800</v>
      </c>
      <c r="BN68" s="40"/>
      <c r="BO68" s="39"/>
      <c r="BP68" s="39"/>
      <c r="BQ68" s="39"/>
      <c r="BR68" s="39"/>
      <c r="BS68" s="39"/>
      <c r="BT68" s="39"/>
      <c r="BU68" s="39"/>
      <c r="BV68" s="39"/>
      <c r="BW68" s="42"/>
    </row>
    <row r="69" ht="12.75">
      <c r="A69" s="43" t="s">
        <v>78</v>
      </c>
      <c r="B69" s="36">
        <f t="shared" si="2"/>
        <v>21800</v>
      </c>
      <c r="C69" s="37">
        <f t="shared" si="6"/>
        <v>0</v>
      </c>
      <c r="D69" s="38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39"/>
      <c r="AL69" s="39"/>
      <c r="AM69" s="39"/>
      <c r="AN69" s="39"/>
      <c r="AO69" s="39"/>
      <c r="AP69" s="39"/>
      <c r="AQ69" s="39"/>
      <c r="AR69" s="39"/>
      <c r="AS69" s="41"/>
      <c r="AT69" s="41"/>
      <c r="AU69" s="41"/>
      <c r="AV69" s="41">
        <v>4800</v>
      </c>
      <c r="AW69" s="40">
        <v>5000</v>
      </c>
      <c r="AX69" s="41">
        <v>25000</v>
      </c>
      <c r="AY69" s="41"/>
      <c r="AZ69" s="41">
        <v>2800</v>
      </c>
      <c r="BA69" s="41"/>
      <c r="BB69" s="41">
        <v>2800</v>
      </c>
      <c r="BC69" s="40">
        <v>2800</v>
      </c>
      <c r="BD69" s="40"/>
      <c r="BE69" s="40">
        <v>2800</v>
      </c>
      <c r="BF69" s="40"/>
      <c r="BG69" s="40">
        <v>2800</v>
      </c>
      <c r="BH69" s="40"/>
      <c r="BI69" s="40">
        <v>2800</v>
      </c>
      <c r="BJ69" s="40"/>
      <c r="BK69" s="40">
        <v>2800</v>
      </c>
      <c r="BL69" s="40"/>
      <c r="BM69" s="40">
        <v>2800</v>
      </c>
      <c r="BN69" s="40"/>
      <c r="BO69" s="39"/>
      <c r="BP69" s="39"/>
      <c r="BQ69" s="39"/>
      <c r="BR69" s="39"/>
      <c r="BS69" s="39"/>
      <c r="BT69" s="39"/>
      <c r="BU69" s="39"/>
      <c r="BV69" s="39"/>
      <c r="BW69" s="42"/>
    </row>
    <row r="70" ht="12.75">
      <c r="A70" s="43" t="s">
        <v>79</v>
      </c>
      <c r="B70" s="36">
        <f t="shared" si="2"/>
        <v>11200</v>
      </c>
      <c r="C70" s="37">
        <f t="shared" si="6"/>
        <v>0</v>
      </c>
      <c r="D70" s="38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39"/>
      <c r="AK70" s="39"/>
      <c r="AL70" s="39"/>
      <c r="AM70" s="39"/>
      <c r="AN70" s="39"/>
      <c r="AO70" s="39"/>
      <c r="AP70" s="39"/>
      <c r="AQ70" s="39"/>
      <c r="AR70" s="39"/>
      <c r="AS70" s="41"/>
      <c r="AT70" s="41"/>
      <c r="AU70" s="41"/>
      <c r="AV70" s="41">
        <v>4800</v>
      </c>
      <c r="AW70" s="41"/>
      <c r="AX70" s="41">
        <v>30000</v>
      </c>
      <c r="AY70" s="41"/>
      <c r="AZ70" s="41">
        <v>2800</v>
      </c>
      <c r="BA70" s="41"/>
      <c r="BB70" s="41">
        <v>2800</v>
      </c>
      <c r="BC70" s="41"/>
      <c r="BD70" s="41">
        <v>2800</v>
      </c>
      <c r="BE70" s="41"/>
      <c r="BF70" s="41">
        <v>2800</v>
      </c>
      <c r="BG70" s="40">
        <v>2800</v>
      </c>
      <c r="BH70" s="40"/>
      <c r="BI70" s="40">
        <v>2800</v>
      </c>
      <c r="BJ70" s="40"/>
      <c r="BK70" s="40">
        <v>2800</v>
      </c>
      <c r="BL70" s="40"/>
      <c r="BM70" s="40">
        <v>2800</v>
      </c>
      <c r="BN70" s="40"/>
      <c r="BO70" s="39"/>
      <c r="BP70" s="39"/>
      <c r="BQ70" s="39"/>
      <c r="BR70" s="39"/>
      <c r="BS70" s="39"/>
      <c r="BT70" s="39"/>
      <c r="BU70" s="39"/>
      <c r="BV70" s="39"/>
      <c r="BW70" s="42"/>
    </row>
    <row r="71" ht="12.75">
      <c r="A71" s="43" t="s">
        <v>80</v>
      </c>
      <c r="B71" s="36">
        <f t="shared" si="2"/>
        <v>11709.99</v>
      </c>
      <c r="C71" s="37">
        <f t="shared" si="6"/>
        <v>0</v>
      </c>
      <c r="D71" s="38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39"/>
      <c r="AL71" s="39"/>
      <c r="AM71" s="39"/>
      <c r="AN71" s="39"/>
      <c r="AO71" s="39"/>
      <c r="AP71" s="39"/>
      <c r="AQ71" s="39"/>
      <c r="AR71" s="39"/>
      <c r="AS71" s="40">
        <v>4109.9899999999998</v>
      </c>
      <c r="AT71" s="40"/>
      <c r="AU71" s="40">
        <v>4800</v>
      </c>
      <c r="AV71" s="39"/>
      <c r="AW71" s="41"/>
      <c r="AX71" s="41">
        <v>30000</v>
      </c>
      <c r="AY71" s="41"/>
      <c r="AZ71" s="41">
        <v>2800</v>
      </c>
      <c r="BA71" s="41"/>
      <c r="BB71" s="41">
        <v>2800</v>
      </c>
      <c r="BC71" s="41"/>
      <c r="BD71" s="41">
        <v>2800</v>
      </c>
      <c r="BE71" s="41"/>
      <c r="BF71" s="41">
        <v>2800</v>
      </c>
      <c r="BG71" s="41"/>
      <c r="BH71" s="41">
        <v>2800</v>
      </c>
      <c r="BI71" s="41"/>
      <c r="BJ71" s="41">
        <v>2800</v>
      </c>
      <c r="BK71" s="41"/>
      <c r="BL71" s="41">
        <v>2800</v>
      </c>
      <c r="BM71" s="40">
        <v>2800</v>
      </c>
      <c r="BN71" s="40"/>
      <c r="BO71" s="39"/>
      <c r="BP71" s="39"/>
      <c r="BQ71" s="39"/>
      <c r="BR71" s="39"/>
      <c r="BS71" s="39"/>
      <c r="BT71" s="39"/>
      <c r="BU71" s="39"/>
      <c r="BV71" s="39"/>
      <c r="BW71" s="42"/>
    </row>
    <row r="72" ht="12.75">
      <c r="A72" s="43" t="s">
        <v>81</v>
      </c>
      <c r="B72" s="36">
        <f t="shared" si="2"/>
        <v>10400</v>
      </c>
      <c r="C72" s="37">
        <f t="shared" si="6"/>
        <v>0</v>
      </c>
      <c r="D72" s="38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39"/>
      <c r="AL72" s="39"/>
      <c r="AM72" s="39"/>
      <c r="AN72" s="39"/>
      <c r="AO72" s="39"/>
      <c r="AP72" s="39"/>
      <c r="AQ72" s="39"/>
      <c r="AR72" s="39"/>
      <c r="AS72" s="39"/>
      <c r="AT72" s="39"/>
      <c r="AU72" s="40">
        <v>4800</v>
      </c>
      <c r="AV72" s="39"/>
      <c r="AW72" s="41"/>
      <c r="AX72" s="41">
        <v>30000</v>
      </c>
      <c r="AY72" s="41"/>
      <c r="AZ72" s="41">
        <v>2800</v>
      </c>
      <c r="BA72" s="41"/>
      <c r="BB72" s="41">
        <v>2800</v>
      </c>
      <c r="BC72" s="41"/>
      <c r="BD72" s="41">
        <v>2800</v>
      </c>
      <c r="BE72" s="41"/>
      <c r="BF72" s="41">
        <v>2800</v>
      </c>
      <c r="BG72" s="41"/>
      <c r="BH72" s="41">
        <v>2800</v>
      </c>
      <c r="BI72" s="41"/>
      <c r="BJ72" s="41">
        <v>2800</v>
      </c>
      <c r="BK72" s="40">
        <v>2800</v>
      </c>
      <c r="BL72" s="40"/>
      <c r="BM72" s="40">
        <v>2800</v>
      </c>
      <c r="BN72" s="40"/>
      <c r="BO72" s="39"/>
      <c r="BP72" s="39"/>
      <c r="BQ72" s="39"/>
      <c r="BR72" s="39"/>
      <c r="BS72" s="39"/>
      <c r="BT72" s="39"/>
      <c r="BU72" s="39"/>
      <c r="BV72" s="39"/>
      <c r="BW72" s="42"/>
    </row>
    <row r="73" ht="12.75">
      <c r="A73" s="43" t="s">
        <v>82</v>
      </c>
      <c r="B73" s="36">
        <f t="shared" si="2"/>
        <v>3200</v>
      </c>
      <c r="C73" s="37">
        <f t="shared" si="6"/>
        <v>0</v>
      </c>
      <c r="D73" s="38">
        <v>400</v>
      </c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39"/>
      <c r="AL73" s="39"/>
      <c r="AM73" s="39"/>
      <c r="AN73" s="39"/>
      <c r="AO73" s="39"/>
      <c r="AP73" s="39"/>
      <c r="AQ73" s="39"/>
      <c r="AR73" s="39"/>
      <c r="AS73" s="39"/>
      <c r="AT73" s="39"/>
      <c r="AU73" s="41"/>
      <c r="AV73" s="41">
        <v>4800</v>
      </c>
      <c r="AW73" s="41"/>
      <c r="AX73" s="41">
        <v>30000</v>
      </c>
      <c r="AY73" s="41"/>
      <c r="AZ73" s="41">
        <v>2800</v>
      </c>
      <c r="BA73" s="41"/>
      <c r="BB73" s="41">
        <v>2800</v>
      </c>
      <c r="BC73" s="41"/>
      <c r="BD73" s="41">
        <v>2800</v>
      </c>
      <c r="BE73" s="41"/>
      <c r="BF73" s="41">
        <v>2800</v>
      </c>
      <c r="BG73" s="41"/>
      <c r="BH73" s="41">
        <v>2800</v>
      </c>
      <c r="BI73" s="41"/>
      <c r="BJ73" s="41">
        <v>2800</v>
      </c>
      <c r="BK73" s="41"/>
      <c r="BL73" s="41">
        <v>2800</v>
      </c>
      <c r="BM73" s="40">
        <v>2800</v>
      </c>
      <c r="BN73" s="40"/>
      <c r="BO73" s="39"/>
      <c r="BP73" s="39"/>
      <c r="BQ73" s="39"/>
      <c r="BR73" s="39"/>
      <c r="BS73" s="39"/>
      <c r="BT73" s="39"/>
      <c r="BU73" s="39"/>
      <c r="BV73" s="39"/>
      <c r="BW73" s="42"/>
    </row>
    <row r="74" ht="12.75">
      <c r="A74" s="43" t="s">
        <v>83</v>
      </c>
      <c r="B74" s="36">
        <f t="shared" ref="B74:B99" si="7">+D74+E74+Q74+S74+U74+W74+Y74+AA74+AC74+AE74+AG74+AI74+AK74+AM74+AO74+AQ74+AS74+AW74+AY74-C74+G74+I74+K74+M74+O74+BA74+BC74+AU74+BE74+BG74+BI74+BK74+BM74</f>
        <v>2309.9899999999998</v>
      </c>
      <c r="C74" s="37">
        <f t="shared" si="6"/>
        <v>0</v>
      </c>
      <c r="D74" s="38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39"/>
      <c r="AL74" s="39"/>
      <c r="AM74" s="39"/>
      <c r="AN74" s="39"/>
      <c r="AO74" s="39"/>
      <c r="AP74" s="39"/>
      <c r="AQ74" s="39"/>
      <c r="AR74" s="39"/>
      <c r="AS74" s="39"/>
      <c r="AT74" s="39"/>
      <c r="AU74" s="41"/>
      <c r="AV74" s="41">
        <v>4800</v>
      </c>
      <c r="AW74" s="41"/>
      <c r="AX74" s="41">
        <v>30000</v>
      </c>
      <c r="AY74" s="41"/>
      <c r="AZ74" s="41">
        <v>2800</v>
      </c>
      <c r="BA74" s="41"/>
      <c r="BB74" s="41">
        <v>2800</v>
      </c>
      <c r="BC74" s="41"/>
      <c r="BD74" s="41">
        <v>2800</v>
      </c>
      <c r="BE74" s="41"/>
      <c r="BF74" s="41">
        <v>2800</v>
      </c>
      <c r="BG74" s="41"/>
      <c r="BH74" s="41">
        <v>2800</v>
      </c>
      <c r="BI74" s="41"/>
      <c r="BJ74" s="41">
        <v>2800</v>
      </c>
      <c r="BK74" s="41"/>
      <c r="BL74" s="41">
        <v>2800</v>
      </c>
      <c r="BM74" s="45">
        <v>2309.9899999999998</v>
      </c>
      <c r="BN74" s="41">
        <v>490.00999999999999</v>
      </c>
      <c r="BO74" s="39"/>
      <c r="BP74" s="39"/>
      <c r="BQ74" s="39"/>
      <c r="BR74" s="39"/>
      <c r="BS74" s="39"/>
      <c r="BT74" s="39"/>
      <c r="BU74" s="39"/>
      <c r="BV74" s="39"/>
      <c r="BW74" s="42"/>
    </row>
    <row r="75" ht="12.75">
      <c r="A75" s="43" t="s">
        <v>84</v>
      </c>
      <c r="B75" s="36">
        <f t="shared" si="7"/>
        <v>-11200</v>
      </c>
      <c r="C75" s="37">
        <v>15000</v>
      </c>
      <c r="D75" s="38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39"/>
      <c r="AS75" s="39"/>
      <c r="AT75" s="39"/>
      <c r="AU75" s="40">
        <v>2400</v>
      </c>
      <c r="AV75" s="39"/>
      <c r="AW75" s="41"/>
      <c r="AX75" s="41">
        <v>30000</v>
      </c>
      <c r="AY75" s="41"/>
      <c r="AZ75" s="41">
        <v>2800</v>
      </c>
      <c r="BA75" s="41"/>
      <c r="BB75" s="41">
        <v>2800</v>
      </c>
      <c r="BC75" s="41"/>
      <c r="BD75" s="41">
        <v>2800</v>
      </c>
      <c r="BE75" s="41"/>
      <c r="BF75" s="41">
        <v>1400</v>
      </c>
      <c r="BG75" s="41"/>
      <c r="BH75" s="41">
        <v>1400</v>
      </c>
      <c r="BI75" s="41"/>
      <c r="BJ75" s="41">
        <v>1400</v>
      </c>
      <c r="BK75" s="41"/>
      <c r="BL75" s="41">
        <v>1400</v>
      </c>
      <c r="BM75" s="40">
        <v>1400</v>
      </c>
      <c r="BN75" s="40"/>
      <c r="BO75" s="39"/>
      <c r="BP75" s="39"/>
      <c r="BQ75" s="39"/>
      <c r="BR75" s="39"/>
      <c r="BS75" s="39"/>
      <c r="BT75" s="39"/>
      <c r="BU75" s="39"/>
      <c r="BV75" s="39"/>
      <c r="BW75" s="42"/>
    </row>
    <row r="76" ht="12.75">
      <c r="A76" s="43" t="s">
        <v>85</v>
      </c>
      <c r="B76" s="36">
        <f t="shared" si="7"/>
        <v>24400</v>
      </c>
      <c r="C76" s="37">
        <f t="shared" si="6"/>
        <v>0</v>
      </c>
      <c r="D76" s="38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39"/>
      <c r="AK76" s="39"/>
      <c r="AL76" s="39"/>
      <c r="AM76" s="39"/>
      <c r="AN76" s="39"/>
      <c r="AO76" s="39"/>
      <c r="AP76" s="39"/>
      <c r="AQ76" s="39"/>
      <c r="AR76" s="39"/>
      <c r="AS76" s="39"/>
      <c r="AT76" s="39"/>
      <c r="AU76" s="40">
        <v>2400</v>
      </c>
      <c r="AV76" s="39"/>
      <c r="AW76" s="40">
        <v>15000</v>
      </c>
      <c r="AX76" s="40"/>
      <c r="AY76" s="41"/>
      <c r="AZ76" s="41"/>
      <c r="BA76" s="41"/>
      <c r="BB76" s="41"/>
      <c r="BC76" s="41"/>
      <c r="BD76" s="41"/>
      <c r="BE76" s="40">
        <v>1400</v>
      </c>
      <c r="BF76" s="40"/>
      <c r="BG76" s="40">
        <v>1400</v>
      </c>
      <c r="BH76" s="40"/>
      <c r="BI76" s="40">
        <v>1400</v>
      </c>
      <c r="BJ76" s="40"/>
      <c r="BK76" s="40">
        <v>1400</v>
      </c>
      <c r="BL76" s="40"/>
      <c r="BM76" s="40">
        <v>1400</v>
      </c>
      <c r="BN76" s="40"/>
      <c r="BO76" s="39"/>
      <c r="BP76" s="39"/>
      <c r="BQ76" s="39"/>
      <c r="BR76" s="39"/>
      <c r="BS76" s="39"/>
      <c r="BT76" s="39"/>
      <c r="BU76" s="39"/>
      <c r="BV76" s="39"/>
      <c r="BW76" s="42"/>
    </row>
    <row r="77" ht="12.75">
      <c r="A77" s="43" t="s">
        <v>86</v>
      </c>
      <c r="B77" s="36">
        <f t="shared" si="7"/>
        <v>-108.51000000000001</v>
      </c>
      <c r="C77" s="37">
        <f t="shared" si="6"/>
        <v>108.51000000000001</v>
      </c>
      <c r="D77" s="38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39"/>
      <c r="AK77" s="39"/>
      <c r="AL77" s="39"/>
      <c r="AM77" s="39"/>
      <c r="AN77" s="39"/>
      <c r="AO77" s="39"/>
      <c r="AP77" s="39"/>
      <c r="AQ77" s="39"/>
      <c r="AR77" s="39"/>
      <c r="AS77" s="41"/>
      <c r="AT77" s="41"/>
      <c r="AU77" s="41"/>
      <c r="AV77" s="41">
        <v>4800</v>
      </c>
      <c r="AW77" s="41"/>
      <c r="AX77" s="41">
        <v>30000</v>
      </c>
      <c r="AY77" s="41"/>
      <c r="AZ77" s="41">
        <v>2800</v>
      </c>
      <c r="BA77" s="41"/>
      <c r="BB77" s="41">
        <v>2800</v>
      </c>
      <c r="BC77" s="41"/>
      <c r="BD77" s="41">
        <v>2800</v>
      </c>
      <c r="BE77" s="41"/>
      <c r="BF77" s="41">
        <v>2800</v>
      </c>
      <c r="BG77" s="41"/>
      <c r="BH77" s="41">
        <v>2800</v>
      </c>
      <c r="BI77" s="41"/>
      <c r="BJ77" s="41">
        <v>2800</v>
      </c>
      <c r="BK77" s="41"/>
      <c r="BL77" s="41">
        <v>2800</v>
      </c>
      <c r="BM77" s="41"/>
      <c r="BN77" s="41">
        <v>2800</v>
      </c>
      <c r="BO77" s="41"/>
      <c r="BP77" s="41">
        <v>108.51000000000001</v>
      </c>
      <c r="BQ77" s="39"/>
      <c r="BR77" s="39"/>
      <c r="BS77" s="39"/>
      <c r="BT77" s="39"/>
      <c r="BU77" s="39"/>
      <c r="BV77" s="39"/>
      <c r="BW77" s="42"/>
    </row>
    <row r="78" ht="12.75">
      <c r="A78" s="43" t="s">
        <v>87</v>
      </c>
      <c r="B78" s="36">
        <f t="shared" si="7"/>
        <v>1000</v>
      </c>
      <c r="C78" s="37">
        <f t="shared" si="6"/>
        <v>0</v>
      </c>
      <c r="D78" s="38">
        <v>1000</v>
      </c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39"/>
      <c r="AL78" s="39"/>
      <c r="AM78" s="39"/>
      <c r="AN78" s="39"/>
      <c r="AO78" s="39"/>
      <c r="AP78" s="39"/>
      <c r="AQ78" s="39"/>
      <c r="AR78" s="39"/>
      <c r="AS78" s="39"/>
      <c r="AT78" s="39"/>
      <c r="AU78" s="41"/>
      <c r="AV78" s="41">
        <v>4800</v>
      </c>
      <c r="AW78" s="41"/>
      <c r="AX78" s="41">
        <v>30000</v>
      </c>
      <c r="AY78" s="41"/>
      <c r="AZ78" s="41">
        <v>2800</v>
      </c>
      <c r="BA78" s="41"/>
      <c r="BB78" s="41">
        <v>2800</v>
      </c>
      <c r="BC78" s="41"/>
      <c r="BD78" s="41">
        <v>2800</v>
      </c>
      <c r="BE78" s="41"/>
      <c r="BF78" s="41">
        <v>2800</v>
      </c>
      <c r="BG78" s="41"/>
      <c r="BH78" s="41">
        <v>2800</v>
      </c>
      <c r="BI78" s="41"/>
      <c r="BJ78" s="41">
        <v>2800</v>
      </c>
      <c r="BK78" s="41"/>
      <c r="BL78" s="41">
        <v>2800</v>
      </c>
      <c r="BM78" s="41"/>
      <c r="BN78" s="41">
        <v>2800</v>
      </c>
      <c r="BO78" s="39"/>
      <c r="BP78" s="39"/>
      <c r="BQ78" s="39"/>
      <c r="BR78" s="39"/>
      <c r="BS78" s="39"/>
      <c r="BT78" s="39"/>
      <c r="BU78" s="39"/>
      <c r="BV78" s="39"/>
      <c r="BW78" s="42"/>
    </row>
    <row r="79" ht="12.75">
      <c r="A79" s="43">
        <v>80</v>
      </c>
      <c r="B79" s="36">
        <f t="shared" si="7"/>
        <v>-400</v>
      </c>
      <c r="C79" s="37">
        <f t="shared" si="6"/>
        <v>400</v>
      </c>
      <c r="D79" s="38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39"/>
      <c r="AK79" s="39"/>
      <c r="AL79" s="39"/>
      <c r="AM79" s="39"/>
      <c r="AN79" s="39"/>
      <c r="AO79" s="39"/>
      <c r="AP79" s="39"/>
      <c r="AQ79" s="39"/>
      <c r="AR79" s="39"/>
      <c r="AS79" s="41"/>
      <c r="AT79" s="41"/>
      <c r="AU79" s="41"/>
      <c r="AV79" s="41">
        <v>4800</v>
      </c>
      <c r="AW79" s="41"/>
      <c r="AX79" s="41">
        <v>30000</v>
      </c>
      <c r="AY79" s="41"/>
      <c r="AZ79" s="41">
        <v>2800</v>
      </c>
      <c r="BA79" s="41"/>
      <c r="BB79" s="41">
        <v>2800</v>
      </c>
      <c r="BC79" s="41"/>
      <c r="BD79" s="41">
        <v>2800</v>
      </c>
      <c r="BE79" s="41"/>
      <c r="BF79" s="41">
        <v>2800</v>
      </c>
      <c r="BG79" s="41"/>
      <c r="BH79" s="41">
        <v>2800</v>
      </c>
      <c r="BI79" s="41"/>
      <c r="BJ79" s="41">
        <v>2800</v>
      </c>
      <c r="BK79" s="41"/>
      <c r="BL79" s="41">
        <v>2800</v>
      </c>
      <c r="BM79" s="41"/>
      <c r="BN79" s="41">
        <v>2800</v>
      </c>
      <c r="BO79" s="41"/>
      <c r="BP79" s="41">
        <v>400</v>
      </c>
      <c r="BQ79" s="39"/>
      <c r="BR79" s="39"/>
      <c r="BS79" s="39"/>
      <c r="BT79" s="39"/>
      <c r="BU79" s="39"/>
      <c r="BV79" s="39"/>
      <c r="BW79" s="42"/>
    </row>
    <row r="80" ht="12.75">
      <c r="A80" s="43">
        <v>81</v>
      </c>
      <c r="B80" s="36">
        <f t="shared" si="7"/>
        <v>28150.259999999998</v>
      </c>
      <c r="C80" s="37">
        <f t="shared" si="6"/>
        <v>2600</v>
      </c>
      <c r="D80" s="38">
        <v>800</v>
      </c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39"/>
      <c r="AK80" s="39"/>
      <c r="AL80" s="39"/>
      <c r="AM80" s="39"/>
      <c r="AN80" s="39"/>
      <c r="AO80" s="39"/>
      <c r="AP80" s="39"/>
      <c r="AQ80" s="39"/>
      <c r="AR80" s="39"/>
      <c r="AS80" s="40">
        <v>25150.259999999998</v>
      </c>
      <c r="AT80" s="40"/>
      <c r="AU80" s="40">
        <v>4800</v>
      </c>
      <c r="AV80" s="39"/>
      <c r="AW80" s="41"/>
      <c r="AX80" s="41">
        <v>30000</v>
      </c>
      <c r="AY80" s="41"/>
      <c r="AZ80" s="41">
        <v>2800</v>
      </c>
      <c r="BA80" s="41"/>
      <c r="BB80" s="41">
        <v>2800</v>
      </c>
      <c r="BC80" s="41"/>
      <c r="BD80" s="41">
        <v>2800</v>
      </c>
      <c r="BE80" s="41"/>
      <c r="BF80" s="41">
        <v>2800</v>
      </c>
      <c r="BG80" s="41"/>
      <c r="BH80" s="41">
        <v>2800</v>
      </c>
      <c r="BI80" s="41"/>
      <c r="BJ80" s="41">
        <v>2800</v>
      </c>
      <c r="BK80" s="41"/>
      <c r="BL80" s="41">
        <v>2800</v>
      </c>
      <c r="BM80" s="41"/>
      <c r="BN80" s="41">
        <v>2800</v>
      </c>
      <c r="BO80" s="41"/>
      <c r="BP80" s="41">
        <v>2600</v>
      </c>
      <c r="BQ80" s="39"/>
      <c r="BR80" s="39"/>
      <c r="BS80" s="39"/>
      <c r="BT80" s="39"/>
      <c r="BU80" s="39"/>
      <c r="BV80" s="39"/>
      <c r="BW80" s="42"/>
    </row>
    <row r="81" ht="12.75">
      <c r="A81" s="43" t="s">
        <v>88</v>
      </c>
      <c r="B81" s="36">
        <f t="shared" si="7"/>
        <v>30419.98</v>
      </c>
      <c r="C81" s="37">
        <f t="shared" si="6"/>
        <v>0</v>
      </c>
      <c r="D81" s="38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39"/>
      <c r="AL81" s="39"/>
      <c r="AM81" s="39"/>
      <c r="AN81" s="39"/>
      <c r="AO81" s="39"/>
      <c r="AP81" s="39"/>
      <c r="AQ81" s="39"/>
      <c r="AR81" s="39"/>
      <c r="AS81" s="40">
        <v>2019.98</v>
      </c>
      <c r="AT81" s="40"/>
      <c r="AU81" s="40"/>
      <c r="AV81" s="39"/>
      <c r="AW81" s="40">
        <v>20000</v>
      </c>
      <c r="AX81" s="41">
        <v>10000</v>
      </c>
      <c r="AY81" s="41"/>
      <c r="AZ81" s="41">
        <v>2800</v>
      </c>
      <c r="BA81" s="41"/>
      <c r="BB81" s="41">
        <v>2800</v>
      </c>
      <c r="BC81" s="41"/>
      <c r="BD81" s="41">
        <v>2800</v>
      </c>
      <c r="BE81" s="41"/>
      <c r="BF81" s="41">
        <v>2800</v>
      </c>
      <c r="BG81" s="41"/>
      <c r="BH81" s="41">
        <v>2800</v>
      </c>
      <c r="BI81" s="40">
        <v>2800</v>
      </c>
      <c r="BJ81" s="40"/>
      <c r="BK81" s="40">
        <v>2800</v>
      </c>
      <c r="BL81" s="40"/>
      <c r="BM81" s="40">
        <v>2800</v>
      </c>
      <c r="BN81" s="40"/>
      <c r="BO81" s="39"/>
      <c r="BP81" s="39"/>
      <c r="BQ81" s="39"/>
      <c r="BR81" s="39"/>
      <c r="BS81" s="39"/>
      <c r="BT81" s="39"/>
      <c r="BU81" s="39"/>
      <c r="BV81" s="39"/>
      <c r="BW81" s="42"/>
    </row>
    <row r="82" ht="12.75">
      <c r="A82" s="43" t="s">
        <v>89</v>
      </c>
      <c r="B82" s="36">
        <f t="shared" si="7"/>
        <v>5600</v>
      </c>
      <c r="C82" s="37">
        <f t="shared" si="6"/>
        <v>0</v>
      </c>
      <c r="D82" s="38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39"/>
      <c r="AL82" s="39"/>
      <c r="AM82" s="39"/>
      <c r="AN82" s="39"/>
      <c r="AO82" s="39"/>
      <c r="AP82" s="39"/>
      <c r="AQ82" s="39"/>
      <c r="AR82" s="39"/>
      <c r="AS82" s="41"/>
      <c r="AT82" s="41"/>
      <c r="AU82" s="41"/>
      <c r="AV82" s="41">
        <v>4800</v>
      </c>
      <c r="AW82" s="41"/>
      <c r="AX82" s="41">
        <v>30000</v>
      </c>
      <c r="AY82" s="41"/>
      <c r="AZ82" s="41">
        <v>2800</v>
      </c>
      <c r="BA82" s="41"/>
      <c r="BB82" s="41">
        <v>2800</v>
      </c>
      <c r="BC82" s="41"/>
      <c r="BD82" s="41">
        <v>2800</v>
      </c>
      <c r="BE82" s="41"/>
      <c r="BF82" s="41">
        <v>2800</v>
      </c>
      <c r="BG82" s="41"/>
      <c r="BH82" s="41">
        <v>2800</v>
      </c>
      <c r="BI82" s="41"/>
      <c r="BJ82" s="41">
        <v>2800</v>
      </c>
      <c r="BK82" s="40">
        <v>2800</v>
      </c>
      <c r="BL82" s="40"/>
      <c r="BM82" s="40">
        <v>2800</v>
      </c>
      <c r="BN82" s="40"/>
      <c r="BO82" s="39"/>
      <c r="BP82" s="39"/>
      <c r="BQ82" s="39"/>
      <c r="BR82" s="39"/>
      <c r="BS82" s="39"/>
      <c r="BT82" s="39"/>
      <c r="BU82" s="39"/>
      <c r="BV82" s="39"/>
      <c r="BW82" s="42"/>
    </row>
    <row r="83" ht="12.75">
      <c r="A83" s="43">
        <v>84</v>
      </c>
      <c r="B83" s="36">
        <f t="shared" si="7"/>
        <v>2800</v>
      </c>
      <c r="C83" s="37">
        <f t="shared" si="6"/>
        <v>0</v>
      </c>
      <c r="D83" s="38">
        <v>2300</v>
      </c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39"/>
      <c r="AS83" s="41"/>
      <c r="AT83" s="41"/>
      <c r="AU83" s="40"/>
      <c r="AV83" s="39"/>
      <c r="AW83" s="41"/>
      <c r="AX83" s="41">
        <v>30000</v>
      </c>
      <c r="AY83" s="41"/>
      <c r="AZ83" s="41">
        <v>2800</v>
      </c>
      <c r="BA83" s="41"/>
      <c r="BB83" s="41">
        <v>2800</v>
      </c>
      <c r="BC83" s="41"/>
      <c r="BD83" s="41">
        <v>2800</v>
      </c>
      <c r="BE83" s="41"/>
      <c r="BF83" s="41">
        <v>2800</v>
      </c>
      <c r="BG83" s="41"/>
      <c r="BH83" s="41">
        <v>2800</v>
      </c>
      <c r="BI83" s="41"/>
      <c r="BJ83" s="41">
        <v>2800</v>
      </c>
      <c r="BK83" s="41"/>
      <c r="BL83" s="41">
        <v>2800</v>
      </c>
      <c r="BM83" s="40">
        <v>500</v>
      </c>
      <c r="BN83" s="41">
        <v>2300</v>
      </c>
      <c r="BO83" s="39"/>
      <c r="BP83" s="39"/>
      <c r="BQ83" s="39"/>
      <c r="BR83" s="39"/>
      <c r="BS83" s="39"/>
      <c r="BT83" s="39"/>
      <c r="BU83" s="39"/>
      <c r="BV83" s="39"/>
      <c r="BW83" s="42"/>
    </row>
    <row r="84" ht="12.75">
      <c r="A84" s="43" t="s">
        <v>90</v>
      </c>
      <c r="B84" s="36">
        <f t="shared" si="7"/>
        <v>34250</v>
      </c>
      <c r="C84" s="37">
        <f t="shared" si="6"/>
        <v>0</v>
      </c>
      <c r="D84" s="38">
        <v>6750</v>
      </c>
      <c r="E84" s="40">
        <v>1500</v>
      </c>
      <c r="F84" s="40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40">
        <v>2400</v>
      </c>
      <c r="V84" s="40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39"/>
      <c r="AL84" s="39"/>
      <c r="AM84" s="39"/>
      <c r="AN84" s="39"/>
      <c r="AO84" s="39"/>
      <c r="AP84" s="39"/>
      <c r="AQ84" s="40">
        <v>1200</v>
      </c>
      <c r="AR84" s="40"/>
      <c r="AS84" s="41"/>
      <c r="AT84" s="41"/>
      <c r="AU84" s="40"/>
      <c r="AV84" s="39"/>
      <c r="AW84" s="41"/>
      <c r="AX84" s="41">
        <v>30000</v>
      </c>
      <c r="AY84" s="40">
        <v>2800</v>
      </c>
      <c r="AZ84" s="40"/>
      <c r="BA84" s="40">
        <v>2800</v>
      </c>
      <c r="BB84" s="40"/>
      <c r="BC84" s="40">
        <v>2800</v>
      </c>
      <c r="BD84" s="40"/>
      <c r="BE84" s="40">
        <v>2800</v>
      </c>
      <c r="BF84" s="40"/>
      <c r="BG84" s="40">
        <v>2800</v>
      </c>
      <c r="BH84" s="40"/>
      <c r="BI84" s="40">
        <v>2800</v>
      </c>
      <c r="BJ84" s="40"/>
      <c r="BK84" s="40">
        <v>2800</v>
      </c>
      <c r="BL84" s="40"/>
      <c r="BM84" s="40">
        <v>2800</v>
      </c>
      <c r="BN84" s="40"/>
      <c r="BO84" s="39"/>
      <c r="BP84" s="39"/>
      <c r="BQ84" s="39"/>
      <c r="BR84" s="39"/>
      <c r="BS84" s="39"/>
      <c r="BT84" s="39"/>
      <c r="BU84" s="39"/>
      <c r="BV84" s="39"/>
      <c r="BW84" s="42"/>
    </row>
    <row r="85" ht="12.75">
      <c r="A85" s="43" t="s">
        <v>91</v>
      </c>
      <c r="B85" s="36">
        <f t="shared" si="7"/>
        <v>6200</v>
      </c>
      <c r="C85" s="37">
        <f t="shared" si="6"/>
        <v>0</v>
      </c>
      <c r="D85" s="38">
        <v>400</v>
      </c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39"/>
      <c r="AT85" s="39"/>
      <c r="AU85" s="41"/>
      <c r="AV85" s="41">
        <v>4800</v>
      </c>
      <c r="AW85" s="41"/>
      <c r="AX85" s="41">
        <v>30000</v>
      </c>
      <c r="AY85" s="41"/>
      <c r="AZ85" s="41">
        <v>2800</v>
      </c>
      <c r="BA85" s="41"/>
      <c r="BB85" s="41">
        <v>2800</v>
      </c>
      <c r="BC85" s="41"/>
      <c r="BD85" s="41">
        <v>2800</v>
      </c>
      <c r="BE85" s="41"/>
      <c r="BF85" s="41">
        <v>2800</v>
      </c>
      <c r="BG85" s="41"/>
      <c r="BH85" s="41">
        <v>2800</v>
      </c>
      <c r="BI85" s="40">
        <v>200</v>
      </c>
      <c r="BJ85" s="41">
        <v>2600</v>
      </c>
      <c r="BK85" s="40">
        <v>2800</v>
      </c>
      <c r="BL85" s="40"/>
      <c r="BM85" s="40">
        <v>2800</v>
      </c>
      <c r="BN85" s="40"/>
      <c r="BO85" s="39"/>
      <c r="BP85" s="39"/>
      <c r="BQ85" s="39"/>
      <c r="BR85" s="39"/>
      <c r="BS85" s="39"/>
      <c r="BT85" s="39"/>
      <c r="BU85" s="39"/>
      <c r="BV85" s="39"/>
      <c r="BW85" s="42"/>
    </row>
    <row r="86" ht="12.75">
      <c r="A86" s="43" t="s">
        <v>92</v>
      </c>
      <c r="B86" s="36">
        <f t="shared" si="7"/>
        <v>-2800</v>
      </c>
      <c r="C86" s="37">
        <f t="shared" si="6"/>
        <v>2800</v>
      </c>
      <c r="D86" s="38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39"/>
      <c r="AM86" s="39"/>
      <c r="AN86" s="39"/>
      <c r="AO86" s="39"/>
      <c r="AP86" s="39"/>
      <c r="AQ86" s="39"/>
      <c r="AR86" s="39"/>
      <c r="AS86" s="39"/>
      <c r="AT86" s="39"/>
      <c r="AU86" s="41"/>
      <c r="AV86" s="41">
        <v>4800</v>
      </c>
      <c r="AW86" s="41"/>
      <c r="AX86" s="41">
        <v>30000</v>
      </c>
      <c r="AY86" s="41"/>
      <c r="AZ86" s="41">
        <v>2800</v>
      </c>
      <c r="BA86" s="41"/>
      <c r="BB86" s="41">
        <v>2800</v>
      </c>
      <c r="BC86" s="41"/>
      <c r="BD86" s="41">
        <v>2800</v>
      </c>
      <c r="BE86" s="41"/>
      <c r="BF86" s="41">
        <v>2800</v>
      </c>
      <c r="BG86" s="41"/>
      <c r="BH86" s="41">
        <v>2800</v>
      </c>
      <c r="BI86" s="41"/>
      <c r="BJ86" s="41">
        <v>2800</v>
      </c>
      <c r="BK86" s="41"/>
      <c r="BL86" s="41">
        <v>2800</v>
      </c>
      <c r="BM86" s="41"/>
      <c r="BN86" s="41">
        <v>2800</v>
      </c>
      <c r="BO86" s="41"/>
      <c r="BP86" s="41">
        <v>2800</v>
      </c>
      <c r="BQ86" s="39"/>
      <c r="BR86" s="39"/>
      <c r="BS86" s="39"/>
      <c r="BT86" s="39"/>
      <c r="BU86" s="39"/>
      <c r="BV86" s="39"/>
      <c r="BW86" s="42"/>
    </row>
    <row r="87" ht="12.75">
      <c r="A87" s="43" t="s">
        <v>93</v>
      </c>
      <c r="B87" s="36">
        <f t="shared" si="7"/>
        <v>-1900</v>
      </c>
      <c r="C87" s="37">
        <f t="shared" si="6"/>
        <v>1900</v>
      </c>
      <c r="D87" s="38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39"/>
      <c r="AM87" s="39"/>
      <c r="AN87" s="39"/>
      <c r="AO87" s="39"/>
      <c r="AP87" s="39"/>
      <c r="AQ87" s="39"/>
      <c r="AR87" s="39"/>
      <c r="AS87" s="41"/>
      <c r="AT87" s="41"/>
      <c r="AU87" s="40"/>
      <c r="AV87" s="39"/>
      <c r="AW87" s="41"/>
      <c r="AX87" s="41">
        <v>30000</v>
      </c>
      <c r="AY87" s="41"/>
      <c r="AZ87" s="41">
        <v>2800</v>
      </c>
      <c r="BA87" s="41"/>
      <c r="BB87" s="41">
        <v>2800</v>
      </c>
      <c r="BC87" s="41"/>
      <c r="BD87" s="41">
        <v>2800</v>
      </c>
      <c r="BE87" s="41"/>
      <c r="BF87" s="41">
        <v>2800</v>
      </c>
      <c r="BG87" s="41"/>
      <c r="BH87" s="41">
        <v>2800</v>
      </c>
      <c r="BI87" s="41"/>
      <c r="BJ87" s="41">
        <v>2800</v>
      </c>
      <c r="BK87" s="41"/>
      <c r="BL87" s="41">
        <v>2800</v>
      </c>
      <c r="BM87" s="41"/>
      <c r="BN87" s="41">
        <v>2800</v>
      </c>
      <c r="BO87" s="41"/>
      <c r="BP87" s="41">
        <v>1900</v>
      </c>
      <c r="BQ87" s="39"/>
      <c r="BR87" s="39"/>
      <c r="BS87" s="39"/>
      <c r="BT87" s="39"/>
      <c r="BU87" s="39"/>
      <c r="BV87" s="39"/>
      <c r="BW87" s="42"/>
    </row>
    <row r="88" ht="12.75">
      <c r="A88" s="43">
        <v>90</v>
      </c>
      <c r="B88" s="36">
        <f t="shared" si="7"/>
        <v>2600</v>
      </c>
      <c r="C88" s="37">
        <f t="shared" si="6"/>
        <v>0</v>
      </c>
      <c r="D88" s="38">
        <v>-200</v>
      </c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39"/>
      <c r="AM88" s="39"/>
      <c r="AN88" s="39"/>
      <c r="AO88" s="39"/>
      <c r="AP88" s="39"/>
      <c r="AQ88" s="39"/>
      <c r="AR88" s="39"/>
      <c r="AS88" s="39"/>
      <c r="AT88" s="39"/>
      <c r="AU88" s="40"/>
      <c r="AV88" s="39"/>
      <c r="AW88" s="41"/>
      <c r="AX88" s="41">
        <v>30000</v>
      </c>
      <c r="AY88" s="41"/>
      <c r="AZ88" s="41">
        <v>2800</v>
      </c>
      <c r="BA88" s="41"/>
      <c r="BB88" s="41">
        <v>2800</v>
      </c>
      <c r="BC88" s="41"/>
      <c r="BD88" s="41">
        <v>2800</v>
      </c>
      <c r="BE88" s="41"/>
      <c r="BF88" s="41">
        <v>2800</v>
      </c>
      <c r="BG88" s="41"/>
      <c r="BH88" s="41">
        <v>2800</v>
      </c>
      <c r="BI88" s="41"/>
      <c r="BJ88" s="41">
        <v>2800</v>
      </c>
      <c r="BK88" s="41"/>
      <c r="BL88" s="41">
        <v>2800</v>
      </c>
      <c r="BM88" s="40">
        <v>2800</v>
      </c>
      <c r="BN88" s="40"/>
      <c r="BO88" s="39"/>
      <c r="BP88" s="39"/>
      <c r="BQ88" s="39"/>
      <c r="BR88" s="39"/>
      <c r="BS88" s="39"/>
      <c r="BT88" s="39"/>
      <c r="BU88" s="39"/>
      <c r="BV88" s="39"/>
      <c r="BW88" s="42"/>
    </row>
    <row r="89" ht="12.75">
      <c r="A89" s="43" t="s">
        <v>94</v>
      </c>
      <c r="B89" s="36">
        <f t="shared" si="7"/>
        <v>32400</v>
      </c>
      <c r="C89" s="37">
        <f t="shared" si="6"/>
        <v>0</v>
      </c>
      <c r="D89" s="38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39"/>
      <c r="AM89" s="39"/>
      <c r="AN89" s="39"/>
      <c r="AO89" s="39"/>
      <c r="AP89" s="39"/>
      <c r="AQ89" s="39"/>
      <c r="AR89" s="39"/>
      <c r="AS89" s="40">
        <v>2400</v>
      </c>
      <c r="AT89" s="40"/>
      <c r="AU89" s="40"/>
      <c r="AV89" s="39"/>
      <c r="AW89" s="40">
        <v>30000</v>
      </c>
      <c r="AX89" s="40"/>
      <c r="AY89" s="41"/>
      <c r="AZ89" s="41">
        <v>2800</v>
      </c>
      <c r="BA89" s="41"/>
      <c r="BB89" s="41">
        <v>2800</v>
      </c>
      <c r="BC89" s="41"/>
      <c r="BD89" s="41">
        <v>2800</v>
      </c>
      <c r="BE89" s="41"/>
      <c r="BF89" s="41">
        <v>2800</v>
      </c>
      <c r="BG89" s="41"/>
      <c r="BH89" s="41">
        <v>2800</v>
      </c>
      <c r="BI89" s="41"/>
      <c r="BJ89" s="41">
        <v>2800</v>
      </c>
      <c r="BK89" s="41"/>
      <c r="BL89" s="41">
        <v>2800</v>
      </c>
      <c r="BM89" s="41"/>
      <c r="BN89" s="41">
        <v>2800</v>
      </c>
      <c r="BO89" s="39"/>
      <c r="BP89" s="39"/>
      <c r="BQ89" s="39"/>
      <c r="BR89" s="39"/>
      <c r="BS89" s="39"/>
      <c r="BT89" s="39"/>
      <c r="BU89" s="39"/>
      <c r="BV89" s="39"/>
      <c r="BW89" s="42"/>
    </row>
    <row r="90" ht="12.75">
      <c r="A90" s="43">
        <v>92</v>
      </c>
      <c r="B90" s="36">
        <f t="shared" si="7"/>
        <v>8966.25</v>
      </c>
      <c r="C90" s="37">
        <f t="shared" si="6"/>
        <v>0</v>
      </c>
      <c r="D90" s="38">
        <v>500</v>
      </c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40">
        <v>3666.25</v>
      </c>
      <c r="Z90" s="41">
        <v>11333.75</v>
      </c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39"/>
      <c r="AM90" s="39"/>
      <c r="AN90" s="39"/>
      <c r="AO90" s="39"/>
      <c r="AP90" s="39"/>
      <c r="AQ90" s="41"/>
      <c r="AR90" s="41"/>
      <c r="AS90" s="41"/>
      <c r="AT90" s="41"/>
      <c r="AU90" s="40">
        <v>4800</v>
      </c>
      <c r="AV90" s="39"/>
      <c r="AW90" s="41"/>
      <c r="AX90" s="41">
        <v>30000</v>
      </c>
      <c r="AY90" s="41"/>
      <c r="AZ90" s="41">
        <v>2800</v>
      </c>
      <c r="BA90" s="41"/>
      <c r="BB90" s="41">
        <v>2800</v>
      </c>
      <c r="BC90" s="41"/>
      <c r="BD90" s="41">
        <v>2800</v>
      </c>
      <c r="BE90" s="41"/>
      <c r="BF90" s="41">
        <v>2800</v>
      </c>
      <c r="BG90" s="41"/>
      <c r="BH90" s="41">
        <v>2800</v>
      </c>
      <c r="BI90" s="41"/>
      <c r="BJ90" s="41">
        <v>2800</v>
      </c>
      <c r="BK90" s="41"/>
      <c r="BL90" s="41">
        <v>2800</v>
      </c>
      <c r="BM90" s="41"/>
      <c r="BN90" s="41">
        <v>2800</v>
      </c>
      <c r="BO90" s="39"/>
      <c r="BP90" s="39"/>
      <c r="BQ90" s="39"/>
      <c r="BR90" s="39"/>
      <c r="BS90" s="39"/>
      <c r="BT90" s="39"/>
      <c r="BU90" s="39"/>
      <c r="BV90" s="39"/>
      <c r="BW90" s="42"/>
    </row>
    <row r="91" ht="12.75">
      <c r="A91" s="43" t="s">
        <v>95</v>
      </c>
      <c r="B91" s="36">
        <f t="shared" si="7"/>
        <v>680.26000000000022</v>
      </c>
      <c r="C91" s="37">
        <f t="shared" si="6"/>
        <v>4119.7399999999998</v>
      </c>
      <c r="D91" s="38">
        <f>-600+400</f>
        <v>-200</v>
      </c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39"/>
      <c r="AM91" s="39"/>
      <c r="AN91" s="39"/>
      <c r="AO91" s="39"/>
      <c r="AP91" s="39"/>
      <c r="AQ91" s="39"/>
      <c r="AR91" s="39"/>
      <c r="AS91" s="39"/>
      <c r="AT91" s="39"/>
      <c r="AU91" s="41"/>
      <c r="AV91" s="41">
        <v>4800</v>
      </c>
      <c r="AW91" s="40">
        <v>5000</v>
      </c>
      <c r="AX91" s="41">
        <v>25000</v>
      </c>
      <c r="AY91" s="41"/>
      <c r="AZ91" s="41">
        <v>2800</v>
      </c>
      <c r="BA91" s="41"/>
      <c r="BB91" s="41">
        <v>2800</v>
      </c>
      <c r="BC91" s="41"/>
      <c r="BD91" s="41">
        <v>2800</v>
      </c>
      <c r="BE91" s="41"/>
      <c r="BF91" s="41">
        <v>2800</v>
      </c>
      <c r="BG91" s="41"/>
      <c r="BH91" s="41">
        <v>2800</v>
      </c>
      <c r="BI91" s="41"/>
      <c r="BJ91" s="41">
        <v>2800</v>
      </c>
      <c r="BK91" s="41"/>
      <c r="BL91" s="41">
        <v>2800</v>
      </c>
      <c r="BM91" s="41"/>
      <c r="BN91" s="41">
        <v>2800</v>
      </c>
      <c r="BO91" s="41"/>
      <c r="BP91" s="41">
        <v>2800</v>
      </c>
      <c r="BQ91" s="41"/>
      <c r="BR91" s="41">
        <v>1319.74</v>
      </c>
      <c r="BS91" s="39"/>
      <c r="BT91" s="39"/>
      <c r="BU91" s="39"/>
      <c r="BV91" s="39"/>
      <c r="BW91" s="42"/>
    </row>
    <row r="92" ht="12.75">
      <c r="A92" s="43">
        <v>94</v>
      </c>
      <c r="B92" s="36">
        <f t="shared" si="7"/>
        <v>120700</v>
      </c>
      <c r="C92" s="37">
        <f t="shared" si="6"/>
        <v>0</v>
      </c>
      <c r="D92" s="38">
        <v>1100</v>
      </c>
      <c r="E92" s="39"/>
      <c r="F92" s="39"/>
      <c r="G92" s="39"/>
      <c r="H92" s="39"/>
      <c r="I92" s="40">
        <v>6000</v>
      </c>
      <c r="J92" s="40"/>
      <c r="K92" s="40">
        <v>5000</v>
      </c>
      <c r="L92" s="40"/>
      <c r="M92" s="40">
        <v>2000</v>
      </c>
      <c r="N92" s="40"/>
      <c r="O92" s="39"/>
      <c r="P92" s="39"/>
      <c r="Q92" s="40">
        <v>3000</v>
      </c>
      <c r="R92" s="40"/>
      <c r="S92" s="40">
        <v>12000</v>
      </c>
      <c r="T92" s="40"/>
      <c r="U92" s="40">
        <v>2400</v>
      </c>
      <c r="V92" s="40"/>
      <c r="W92" s="40">
        <v>5000</v>
      </c>
      <c r="X92" s="40"/>
      <c r="Y92" s="39"/>
      <c r="Z92" s="39"/>
      <c r="AA92" s="39"/>
      <c r="AB92" s="39"/>
      <c r="AC92" s="39"/>
      <c r="AD92" s="39"/>
      <c r="AE92" s="40">
        <v>14000</v>
      </c>
      <c r="AF92" s="40"/>
      <c r="AG92" s="40">
        <v>24000</v>
      </c>
      <c r="AH92" s="40"/>
      <c r="AI92" s="40">
        <v>22000</v>
      </c>
      <c r="AJ92" s="40"/>
      <c r="AK92" s="40">
        <v>8000</v>
      </c>
      <c r="AL92" s="40"/>
      <c r="AM92" s="39"/>
      <c r="AN92" s="39"/>
      <c r="AO92" s="40">
        <v>5000</v>
      </c>
      <c r="AP92" s="40"/>
      <c r="AQ92" s="39"/>
      <c r="AR92" s="39"/>
      <c r="AS92" s="39"/>
      <c r="AT92" s="39"/>
      <c r="AU92" s="40"/>
      <c r="AV92" s="39"/>
      <c r="AW92" s="41"/>
      <c r="AX92" s="41">
        <v>30000</v>
      </c>
      <c r="AY92" s="41"/>
      <c r="AZ92" s="41">
        <v>2800</v>
      </c>
      <c r="BA92" s="41"/>
      <c r="BB92" s="41">
        <v>2800</v>
      </c>
      <c r="BC92" s="41"/>
      <c r="BD92" s="41">
        <v>2800</v>
      </c>
      <c r="BE92" s="41"/>
      <c r="BF92" s="41">
        <v>2800</v>
      </c>
      <c r="BG92" s="40">
        <v>2800</v>
      </c>
      <c r="BH92" s="40"/>
      <c r="BI92" s="40">
        <v>2800</v>
      </c>
      <c r="BJ92" s="40"/>
      <c r="BK92" s="40">
        <v>2800</v>
      </c>
      <c r="BL92" s="40"/>
      <c r="BM92" s="40">
        <v>2800</v>
      </c>
      <c r="BN92" s="40"/>
      <c r="BO92" s="39"/>
      <c r="BP92" s="39"/>
      <c r="BQ92" s="39"/>
      <c r="BR92" s="39"/>
      <c r="BS92" s="39"/>
      <c r="BT92" s="39"/>
      <c r="BU92" s="39"/>
      <c r="BV92" s="39"/>
      <c r="BW92" s="42"/>
    </row>
    <row r="93" ht="12.75">
      <c r="A93" s="43" t="s">
        <v>96</v>
      </c>
      <c r="B93" s="36">
        <f t="shared" si="7"/>
        <v>26600</v>
      </c>
      <c r="C93" s="37">
        <f t="shared" si="6"/>
        <v>0</v>
      </c>
      <c r="D93" s="38">
        <v>900</v>
      </c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40">
        <v>10500</v>
      </c>
      <c r="AF93" s="40"/>
      <c r="AG93" s="40">
        <v>12000</v>
      </c>
      <c r="AH93" s="40"/>
      <c r="AI93" s="39"/>
      <c r="AJ93" s="39"/>
      <c r="AK93" s="39"/>
      <c r="AL93" s="39"/>
      <c r="AM93" s="39"/>
      <c r="AN93" s="39"/>
      <c r="AO93" s="39"/>
      <c r="AP93" s="39"/>
      <c r="AQ93" s="40">
        <v>400</v>
      </c>
      <c r="AR93" s="40"/>
      <c r="AS93" s="39"/>
      <c r="AT93" s="39"/>
      <c r="AU93" s="40"/>
      <c r="AV93" s="39"/>
      <c r="AW93" s="41"/>
      <c r="AX93" s="41">
        <v>30000</v>
      </c>
      <c r="AY93" s="41"/>
      <c r="AZ93" s="41">
        <v>2800</v>
      </c>
      <c r="BA93" s="41"/>
      <c r="BB93" s="41">
        <v>2800</v>
      </c>
      <c r="BC93" s="41"/>
      <c r="BD93" s="41">
        <v>2800</v>
      </c>
      <c r="BE93" s="41"/>
      <c r="BF93" s="41">
        <v>2800</v>
      </c>
      <c r="BG93" s="41"/>
      <c r="BH93" s="41">
        <v>2800</v>
      </c>
      <c r="BI93" s="41"/>
      <c r="BJ93" s="41">
        <v>2800</v>
      </c>
      <c r="BK93" s="41"/>
      <c r="BL93" s="41">
        <v>2800</v>
      </c>
      <c r="BM93" s="40">
        <v>2800</v>
      </c>
      <c r="BN93" s="40"/>
      <c r="BO93" s="39"/>
      <c r="BP93" s="39"/>
      <c r="BQ93" s="39"/>
      <c r="BR93" s="39"/>
      <c r="BS93" s="39"/>
      <c r="BT93" s="39"/>
      <c r="BU93" s="39"/>
      <c r="BV93" s="39"/>
      <c r="BW93" s="42"/>
    </row>
    <row r="94" ht="12.75">
      <c r="A94" s="43" t="s">
        <v>97</v>
      </c>
      <c r="B94" s="36">
        <f t="shared" si="7"/>
        <v>500</v>
      </c>
      <c r="C94" s="37">
        <f t="shared" si="6"/>
        <v>0</v>
      </c>
      <c r="D94" s="38">
        <v>500</v>
      </c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41"/>
      <c r="X94" s="41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39"/>
      <c r="AP94" s="39"/>
      <c r="AQ94" s="39"/>
      <c r="AR94" s="39"/>
      <c r="AS94" s="39"/>
      <c r="AT94" s="39"/>
      <c r="AU94" s="40"/>
      <c r="AV94" s="39"/>
      <c r="AW94" s="41"/>
      <c r="AX94" s="41">
        <v>30000</v>
      </c>
      <c r="AY94" s="41"/>
      <c r="AZ94" s="41">
        <v>2800</v>
      </c>
      <c r="BA94" s="41"/>
      <c r="BB94" s="41">
        <v>2800</v>
      </c>
      <c r="BC94" s="41"/>
      <c r="BD94" s="41">
        <v>2800</v>
      </c>
      <c r="BE94" s="41"/>
      <c r="BF94" s="41">
        <v>2800</v>
      </c>
      <c r="BG94" s="41"/>
      <c r="BH94" s="41">
        <v>2800</v>
      </c>
      <c r="BI94" s="41"/>
      <c r="BJ94" s="41">
        <v>2800</v>
      </c>
      <c r="BK94" s="41"/>
      <c r="BL94" s="41">
        <v>2800</v>
      </c>
      <c r="BM94" s="41"/>
      <c r="BN94" s="41">
        <v>2800</v>
      </c>
      <c r="BO94" s="39"/>
      <c r="BP94" s="39"/>
      <c r="BQ94" s="39"/>
      <c r="BR94" s="39"/>
      <c r="BS94" s="39"/>
      <c r="BT94" s="39"/>
      <c r="BU94" s="39"/>
      <c r="BV94" s="39"/>
      <c r="BW94" s="42"/>
    </row>
    <row r="95" ht="12.75">
      <c r="A95" s="43" t="s">
        <v>98</v>
      </c>
      <c r="B95" s="36">
        <f t="shared" si="7"/>
        <v>9050</v>
      </c>
      <c r="C95" s="37">
        <f t="shared" si="6"/>
        <v>0</v>
      </c>
      <c r="D95" s="38">
        <v>200</v>
      </c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39"/>
      <c r="AM95" s="39"/>
      <c r="AN95" s="39"/>
      <c r="AO95" s="39"/>
      <c r="AP95" s="39"/>
      <c r="AQ95" s="39"/>
      <c r="AR95" s="39"/>
      <c r="AS95" s="44"/>
      <c r="AT95" s="44"/>
      <c r="AU95" s="41"/>
      <c r="AV95" s="41">
        <v>4800</v>
      </c>
      <c r="AW95" s="41"/>
      <c r="AX95" s="41">
        <v>30000</v>
      </c>
      <c r="AY95" s="41"/>
      <c r="AZ95" s="41">
        <v>2800</v>
      </c>
      <c r="BA95" s="41"/>
      <c r="BB95" s="41">
        <v>2800</v>
      </c>
      <c r="BC95" s="41"/>
      <c r="BD95" s="41">
        <v>2800</v>
      </c>
      <c r="BE95" s="41"/>
      <c r="BF95" s="41">
        <v>2800</v>
      </c>
      <c r="BG95" s="40">
        <v>450</v>
      </c>
      <c r="BH95" s="44">
        <v>2350</v>
      </c>
      <c r="BI95" s="40">
        <v>2800</v>
      </c>
      <c r="BJ95" s="40"/>
      <c r="BK95" s="40">
        <v>2800</v>
      </c>
      <c r="BL95" s="40"/>
      <c r="BM95" s="40">
        <v>2800</v>
      </c>
      <c r="BN95" s="40"/>
      <c r="BO95" s="39"/>
      <c r="BP95" s="39"/>
      <c r="BQ95" s="39"/>
      <c r="BR95" s="39"/>
      <c r="BS95" s="39"/>
      <c r="BT95" s="39"/>
      <c r="BU95" s="39"/>
      <c r="BV95" s="39"/>
      <c r="BW95" s="42"/>
    </row>
    <row r="96" ht="12.75">
      <c r="A96" s="43">
        <v>98</v>
      </c>
      <c r="B96" s="36">
        <f t="shared" si="7"/>
        <v>0</v>
      </c>
      <c r="C96" s="37">
        <f t="shared" si="6"/>
        <v>0</v>
      </c>
      <c r="D96" s="38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39"/>
      <c r="AM96" s="39"/>
      <c r="AN96" s="39"/>
      <c r="AO96" s="39"/>
      <c r="AP96" s="39"/>
      <c r="AQ96" s="39"/>
      <c r="AR96" s="39"/>
      <c r="AS96" s="41"/>
      <c r="AT96" s="41"/>
      <c r="AU96" s="41"/>
      <c r="AV96" s="41">
        <v>4800</v>
      </c>
      <c r="AW96" s="41"/>
      <c r="AX96" s="41">
        <v>30000</v>
      </c>
      <c r="AY96" s="41"/>
      <c r="AZ96" s="41">
        <v>2800</v>
      </c>
      <c r="BA96" s="41"/>
      <c r="BB96" s="41">
        <v>2800</v>
      </c>
      <c r="BC96" s="41"/>
      <c r="BD96" s="41">
        <v>2800</v>
      </c>
      <c r="BE96" s="41"/>
      <c r="BF96" s="41">
        <v>2800</v>
      </c>
      <c r="BG96" s="41"/>
      <c r="BH96" s="41">
        <v>2800</v>
      </c>
      <c r="BI96" s="41"/>
      <c r="BJ96" s="41">
        <v>2800</v>
      </c>
      <c r="BK96" s="41"/>
      <c r="BL96" s="41">
        <v>2800</v>
      </c>
      <c r="BM96" s="41"/>
      <c r="BN96" s="41">
        <v>2800</v>
      </c>
      <c r="BO96" s="39"/>
      <c r="BP96" s="39"/>
      <c r="BQ96" s="39"/>
      <c r="BR96" s="39"/>
      <c r="BS96" s="39"/>
      <c r="BT96" s="39"/>
      <c r="BU96" s="39"/>
      <c r="BV96" s="39"/>
      <c r="BW96" s="42"/>
    </row>
    <row r="97" ht="12.75">
      <c r="A97" s="43" t="s">
        <v>99</v>
      </c>
      <c r="B97" s="36">
        <f t="shared" si="7"/>
        <v>4800</v>
      </c>
      <c r="C97" s="37">
        <f t="shared" si="6"/>
        <v>0</v>
      </c>
      <c r="D97" s="38">
        <v>0</v>
      </c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39"/>
      <c r="AM97" s="39"/>
      <c r="AN97" s="39"/>
      <c r="AO97" s="39"/>
      <c r="AP97" s="39"/>
      <c r="AQ97" s="39"/>
      <c r="AR97" s="39"/>
      <c r="AS97" s="41"/>
      <c r="AT97" s="41"/>
      <c r="AU97" s="40">
        <v>4800</v>
      </c>
      <c r="AV97" s="39"/>
      <c r="AW97" s="41"/>
      <c r="AX97" s="41">
        <v>30000</v>
      </c>
      <c r="AY97" s="41"/>
      <c r="AZ97" s="41">
        <v>2800</v>
      </c>
      <c r="BA97" s="41"/>
      <c r="BB97" s="41">
        <v>2800</v>
      </c>
      <c r="BC97" s="41"/>
      <c r="BD97" s="41">
        <v>2800</v>
      </c>
      <c r="BE97" s="41"/>
      <c r="BF97" s="41">
        <v>2800</v>
      </c>
      <c r="BG97" s="41"/>
      <c r="BH97" s="41">
        <v>2800</v>
      </c>
      <c r="BI97" s="41"/>
      <c r="BJ97" s="41">
        <v>2800</v>
      </c>
      <c r="BK97" s="41"/>
      <c r="BL97" s="41">
        <v>2800</v>
      </c>
      <c r="BM97" s="41"/>
      <c r="BN97" s="41">
        <v>2800</v>
      </c>
      <c r="BO97" s="39"/>
      <c r="BP97" s="39"/>
      <c r="BQ97" s="39"/>
      <c r="BR97" s="39"/>
      <c r="BS97" s="39"/>
      <c r="BT97" s="39"/>
      <c r="BU97" s="39"/>
      <c r="BV97" s="39"/>
      <c r="BW97" s="42"/>
    </row>
    <row r="98" s="48" customFormat="1" ht="12.75">
      <c r="A98" s="43" t="s">
        <v>100</v>
      </c>
      <c r="B98" s="36">
        <f t="shared" si="7"/>
        <v>54200</v>
      </c>
      <c r="C98" s="37">
        <f t="shared" si="6"/>
        <v>1600</v>
      </c>
      <c r="D98" s="49">
        <v>500</v>
      </c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1">
        <v>10300</v>
      </c>
      <c r="X98" s="50"/>
      <c r="Y98" s="51">
        <v>15000</v>
      </c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2"/>
      <c r="AV98" s="50"/>
      <c r="AW98" s="52">
        <v>30000</v>
      </c>
      <c r="AX98" s="52"/>
      <c r="AY98" s="53"/>
      <c r="AZ98" s="53">
        <v>2800</v>
      </c>
      <c r="BA98" s="53"/>
      <c r="BB98" s="53">
        <v>2800</v>
      </c>
      <c r="BC98" s="53"/>
      <c r="BD98" s="53">
        <v>2800</v>
      </c>
      <c r="BE98" s="53"/>
      <c r="BF98" s="53">
        <v>2800</v>
      </c>
      <c r="BG98" s="53"/>
      <c r="BH98" s="53">
        <v>2800</v>
      </c>
      <c r="BI98" s="53"/>
      <c r="BJ98" s="53">
        <v>2800</v>
      </c>
      <c r="BK98" s="53"/>
      <c r="BL98" s="53">
        <v>2800</v>
      </c>
      <c r="BM98" s="53"/>
      <c r="BN98" s="53">
        <v>2800</v>
      </c>
      <c r="BO98" s="53"/>
      <c r="BP98" s="53">
        <v>1600</v>
      </c>
      <c r="BQ98" s="50"/>
      <c r="BR98" s="50"/>
      <c r="BS98" s="50"/>
      <c r="BT98" s="50"/>
      <c r="BU98" s="50"/>
      <c r="BV98" s="50"/>
      <c r="BW98" s="54"/>
      <c r="BX98" s="48"/>
    </row>
    <row r="99" ht="12.75">
      <c r="A99" s="43" t="s">
        <v>101</v>
      </c>
      <c r="B99" s="36">
        <f t="shared" si="7"/>
        <v>-500</v>
      </c>
      <c r="C99" s="37">
        <f t="shared" si="6"/>
        <v>500</v>
      </c>
      <c r="D99" s="38">
        <v>0</v>
      </c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39"/>
      <c r="AM99" s="39"/>
      <c r="AN99" s="39"/>
      <c r="AO99" s="39"/>
      <c r="AP99" s="39"/>
      <c r="AQ99" s="39"/>
      <c r="AR99" s="39"/>
      <c r="AS99" s="41"/>
      <c r="AT99" s="41"/>
      <c r="AU99" s="41"/>
      <c r="AV99" s="41">
        <v>4800</v>
      </c>
      <c r="AW99" s="41"/>
      <c r="AX99" s="41">
        <v>30000</v>
      </c>
      <c r="AY99" s="41"/>
      <c r="AZ99" s="41">
        <v>2800</v>
      </c>
      <c r="BA99" s="41"/>
      <c r="BB99" s="41">
        <v>2800</v>
      </c>
      <c r="BC99" s="41"/>
      <c r="BD99" s="41">
        <v>2800</v>
      </c>
      <c r="BE99" s="41"/>
      <c r="BF99" s="41">
        <v>2800</v>
      </c>
      <c r="BG99" s="41"/>
      <c r="BH99" s="41">
        <v>2800</v>
      </c>
      <c r="BI99" s="41"/>
      <c r="BJ99" s="41">
        <v>2800</v>
      </c>
      <c r="BK99" s="53"/>
      <c r="BL99" s="53">
        <v>2800</v>
      </c>
      <c r="BM99" s="41"/>
      <c r="BN99" s="41">
        <v>2800</v>
      </c>
      <c r="BO99" s="53"/>
      <c r="BP99" s="53">
        <v>500</v>
      </c>
      <c r="BQ99" s="39"/>
      <c r="BR99" s="39"/>
      <c r="BS99" s="39"/>
      <c r="BT99" s="39"/>
      <c r="BU99" s="39"/>
      <c r="BV99" s="39"/>
      <c r="BW99" s="42"/>
    </row>
    <row r="100" ht="12.75">
      <c r="A100" s="43" t="s">
        <v>102</v>
      </c>
      <c r="B100" s="36">
        <f t="shared" ref="B100:B117" si="8">+D100+E100+Q100+S100+U100+W100+Y100+AA100+AC100+AE100+AG100+AI100+AK100+AM100+AO100+AQ100+AS100+AW100+AY100-C100+G100+I100+K100+M100+O100+BA100+BC100+AU100+BE100+BG100+BI100+BK100+BM100</f>
        <v>2800</v>
      </c>
      <c r="C100" s="37">
        <f t="shared" ref="C100:C117" si="9">BP100+BR100+BT100+BV100</f>
        <v>0</v>
      </c>
      <c r="D100" s="38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39"/>
      <c r="AM100" s="39"/>
      <c r="AN100" s="39"/>
      <c r="AO100" s="39"/>
      <c r="AP100" s="39"/>
      <c r="AQ100" s="39"/>
      <c r="AR100" s="39"/>
      <c r="AS100" s="41"/>
      <c r="AT100" s="41"/>
      <c r="AU100" s="41"/>
      <c r="AV100" s="41">
        <v>4800</v>
      </c>
      <c r="AW100" s="41"/>
      <c r="AX100" s="41">
        <v>30000</v>
      </c>
      <c r="AY100" s="41"/>
      <c r="AZ100" s="41">
        <v>2800</v>
      </c>
      <c r="BA100" s="41"/>
      <c r="BB100" s="41">
        <v>2800</v>
      </c>
      <c r="BC100" s="41"/>
      <c r="BD100" s="41">
        <v>2800</v>
      </c>
      <c r="BE100" s="41"/>
      <c r="BF100" s="41">
        <v>2800</v>
      </c>
      <c r="BG100" s="41"/>
      <c r="BH100" s="41">
        <v>2800</v>
      </c>
      <c r="BI100" s="41"/>
      <c r="BJ100" s="41">
        <v>2800</v>
      </c>
      <c r="BK100" s="41"/>
      <c r="BL100" s="41">
        <v>2800</v>
      </c>
      <c r="BM100" s="40">
        <v>2800</v>
      </c>
      <c r="BN100" s="40"/>
      <c r="BO100" s="39"/>
      <c r="BP100" s="39"/>
      <c r="BQ100" s="39"/>
      <c r="BR100" s="39"/>
      <c r="BS100" s="39"/>
      <c r="BT100" s="39"/>
      <c r="BU100" s="39"/>
      <c r="BV100" s="39"/>
      <c r="BW100" s="42"/>
    </row>
    <row r="101" ht="12.75">
      <c r="A101" s="43" t="s">
        <v>103</v>
      </c>
      <c r="B101" s="36">
        <f t="shared" si="8"/>
        <v>17100</v>
      </c>
      <c r="C101" s="37">
        <f t="shared" si="9"/>
        <v>0</v>
      </c>
      <c r="D101" s="38">
        <v>-500</v>
      </c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39"/>
      <c r="AM101" s="39"/>
      <c r="AN101" s="39"/>
      <c r="AO101" s="39"/>
      <c r="AP101" s="39"/>
      <c r="AQ101" s="39"/>
      <c r="AR101" s="39"/>
      <c r="AS101" s="39"/>
      <c r="AT101" s="39"/>
      <c r="AU101" s="40">
        <v>4800</v>
      </c>
      <c r="AV101" s="39"/>
      <c r="AW101" s="40">
        <v>10000</v>
      </c>
      <c r="AX101" s="41">
        <v>20000</v>
      </c>
      <c r="AY101" s="41"/>
      <c r="AZ101" s="41">
        <v>2800</v>
      </c>
      <c r="BA101" s="41"/>
      <c r="BB101" s="41">
        <v>2800</v>
      </c>
      <c r="BC101" s="41"/>
      <c r="BD101" s="41">
        <v>2800</v>
      </c>
      <c r="BE101" s="41"/>
      <c r="BF101" s="41">
        <v>2800</v>
      </c>
      <c r="BG101" s="41"/>
      <c r="BH101" s="41">
        <v>2800</v>
      </c>
      <c r="BI101" s="41"/>
      <c r="BJ101" s="41">
        <v>2800</v>
      </c>
      <c r="BK101" s="41"/>
      <c r="BL101" s="41">
        <v>2800</v>
      </c>
      <c r="BM101" s="40">
        <v>2800</v>
      </c>
      <c r="BN101" s="40"/>
      <c r="BO101" s="39"/>
      <c r="BP101" s="39"/>
      <c r="BQ101" s="39"/>
      <c r="BR101" s="39"/>
      <c r="BS101" s="39"/>
      <c r="BT101" s="39"/>
      <c r="BU101" s="39"/>
      <c r="BV101" s="39"/>
      <c r="BW101" s="42"/>
    </row>
    <row r="102" ht="12.75">
      <c r="A102" s="43" t="s">
        <v>104</v>
      </c>
      <c r="B102" s="36">
        <f t="shared" si="8"/>
        <v>42000</v>
      </c>
      <c r="C102" s="37">
        <f t="shared" si="9"/>
        <v>0</v>
      </c>
      <c r="D102" s="38">
        <v>500</v>
      </c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39"/>
      <c r="AM102" s="39"/>
      <c r="AN102" s="39"/>
      <c r="AO102" s="39"/>
      <c r="AP102" s="39"/>
      <c r="AQ102" s="39"/>
      <c r="AR102" s="39"/>
      <c r="AS102" s="40">
        <v>19100</v>
      </c>
      <c r="AT102" s="40"/>
      <c r="AU102" s="40"/>
      <c r="AV102" s="39"/>
      <c r="AW102" s="41"/>
      <c r="AX102" s="41">
        <v>30000</v>
      </c>
      <c r="AY102" s="40">
        <v>2800</v>
      </c>
      <c r="AZ102" s="40"/>
      <c r="BA102" s="40">
        <v>2800</v>
      </c>
      <c r="BB102" s="40"/>
      <c r="BC102" s="40">
        <v>2800</v>
      </c>
      <c r="BD102" s="40"/>
      <c r="BE102" s="40">
        <v>2800</v>
      </c>
      <c r="BF102" s="40"/>
      <c r="BG102" s="40">
        <v>2800</v>
      </c>
      <c r="BH102" s="40"/>
      <c r="BI102" s="40">
        <v>2800</v>
      </c>
      <c r="BJ102" s="40"/>
      <c r="BK102" s="40">
        <v>2800</v>
      </c>
      <c r="BL102" s="40"/>
      <c r="BM102" s="40">
        <v>2800</v>
      </c>
      <c r="BN102" s="40"/>
      <c r="BO102" s="39"/>
      <c r="BP102" s="39"/>
      <c r="BQ102" s="39"/>
      <c r="BR102" s="39"/>
      <c r="BS102" s="39"/>
      <c r="BT102" s="39"/>
      <c r="BU102" s="39"/>
      <c r="BV102" s="39"/>
      <c r="BW102" s="42"/>
    </row>
    <row r="103" ht="12.75">
      <c r="A103" s="43" t="s">
        <v>105</v>
      </c>
      <c r="B103" s="36">
        <f t="shared" si="8"/>
        <v>1400</v>
      </c>
      <c r="C103" s="37">
        <f t="shared" si="9"/>
        <v>0</v>
      </c>
      <c r="D103" s="38">
        <v>1400</v>
      </c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39"/>
      <c r="AM103" s="39"/>
      <c r="AN103" s="39"/>
      <c r="AO103" s="39"/>
      <c r="AP103" s="39"/>
      <c r="AQ103" s="39"/>
      <c r="AR103" s="39"/>
      <c r="AS103" s="39"/>
      <c r="AT103" s="39"/>
      <c r="AU103" s="41"/>
      <c r="AV103" s="41">
        <v>4800</v>
      </c>
      <c r="AW103" s="41"/>
      <c r="AX103" s="41">
        <v>30000</v>
      </c>
      <c r="AY103" s="41"/>
      <c r="AZ103" s="41">
        <v>2800</v>
      </c>
      <c r="BA103" s="41"/>
      <c r="BB103" s="41">
        <v>2800</v>
      </c>
      <c r="BC103" s="41"/>
      <c r="BD103" s="41">
        <v>2800</v>
      </c>
      <c r="BE103" s="41"/>
      <c r="BF103" s="41">
        <v>2800</v>
      </c>
      <c r="BG103" s="41"/>
      <c r="BH103" s="41">
        <v>2800</v>
      </c>
      <c r="BI103" s="41"/>
      <c r="BJ103" s="41">
        <v>2800</v>
      </c>
      <c r="BK103" s="41"/>
      <c r="BL103" s="41">
        <v>2800</v>
      </c>
      <c r="BM103" s="41"/>
      <c r="BN103" s="41">
        <v>2800</v>
      </c>
      <c r="BO103" s="39"/>
      <c r="BP103" s="39"/>
      <c r="BQ103" s="39"/>
      <c r="BR103" s="39"/>
      <c r="BS103" s="39"/>
      <c r="BT103" s="39"/>
      <c r="BU103" s="39"/>
      <c r="BV103" s="39"/>
      <c r="BW103" s="42"/>
    </row>
    <row r="104" ht="12.75">
      <c r="A104" s="43">
        <v>106</v>
      </c>
      <c r="B104" s="36">
        <f t="shared" si="8"/>
        <v>5750</v>
      </c>
      <c r="C104" s="37">
        <f t="shared" si="9"/>
        <v>0</v>
      </c>
      <c r="D104" s="38">
        <v>5750</v>
      </c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39"/>
      <c r="AM104" s="39"/>
      <c r="AN104" s="39"/>
      <c r="AO104" s="39"/>
      <c r="AP104" s="39"/>
      <c r="AQ104" s="39"/>
      <c r="AR104" s="39"/>
      <c r="AS104" s="39"/>
      <c r="AT104" s="39"/>
      <c r="AU104" s="41"/>
      <c r="AV104" s="41">
        <v>4800</v>
      </c>
      <c r="AW104" s="44"/>
      <c r="AX104" s="41">
        <v>30000</v>
      </c>
      <c r="AY104" s="41"/>
      <c r="AZ104" s="41">
        <v>2800</v>
      </c>
      <c r="BA104" s="41"/>
      <c r="BB104" s="41">
        <v>2800</v>
      </c>
      <c r="BC104" s="41"/>
      <c r="BD104" s="41">
        <v>2800</v>
      </c>
      <c r="BE104" s="41"/>
      <c r="BF104" s="41">
        <v>2800</v>
      </c>
      <c r="BG104" s="41"/>
      <c r="BH104" s="41">
        <v>2800</v>
      </c>
      <c r="BI104" s="41"/>
      <c r="BJ104" s="41">
        <v>2800</v>
      </c>
      <c r="BK104" s="41"/>
      <c r="BL104" s="41">
        <v>2800</v>
      </c>
      <c r="BM104" s="41"/>
      <c r="BN104" s="41">
        <v>2800</v>
      </c>
      <c r="BO104" s="39"/>
      <c r="BP104" s="39"/>
      <c r="BQ104" s="39"/>
      <c r="BR104" s="39"/>
      <c r="BS104" s="39"/>
      <c r="BT104" s="39"/>
      <c r="BU104" s="39"/>
      <c r="BV104" s="39"/>
      <c r="BW104" s="42"/>
    </row>
    <row r="105" ht="12.75">
      <c r="A105" s="43" t="s">
        <v>106</v>
      </c>
      <c r="B105" s="36">
        <f t="shared" si="8"/>
        <v>45200</v>
      </c>
      <c r="C105" s="37">
        <f t="shared" si="9"/>
        <v>0</v>
      </c>
      <c r="D105" s="38">
        <v>400</v>
      </c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39"/>
      <c r="AM105" s="39"/>
      <c r="AN105" s="39"/>
      <c r="AO105" s="39"/>
      <c r="AP105" s="39"/>
      <c r="AQ105" s="39"/>
      <c r="AR105" s="39"/>
      <c r="AS105" s="39"/>
      <c r="AT105" s="39"/>
      <c r="AU105" s="40"/>
      <c r="AV105" s="39"/>
      <c r="AW105" s="40">
        <v>30000</v>
      </c>
      <c r="AX105" s="40"/>
      <c r="AY105" s="41"/>
      <c r="AZ105" s="41">
        <v>2800</v>
      </c>
      <c r="BA105" s="41"/>
      <c r="BB105" s="41">
        <v>2800</v>
      </c>
      <c r="BC105" s="40">
        <v>800</v>
      </c>
      <c r="BD105" s="41">
        <v>2000</v>
      </c>
      <c r="BE105" s="40">
        <v>2800</v>
      </c>
      <c r="BF105" s="40"/>
      <c r="BG105" s="40">
        <v>2800</v>
      </c>
      <c r="BH105" s="40"/>
      <c r="BI105" s="40">
        <v>2800</v>
      </c>
      <c r="BJ105" s="40"/>
      <c r="BK105" s="40">
        <v>2800</v>
      </c>
      <c r="BL105" s="40"/>
      <c r="BM105" s="40">
        <v>2800</v>
      </c>
      <c r="BN105" s="40"/>
      <c r="BO105" s="39"/>
      <c r="BP105" s="39"/>
      <c r="BQ105" s="39"/>
      <c r="BR105" s="39"/>
      <c r="BS105" s="39"/>
      <c r="BT105" s="39"/>
      <c r="BU105" s="39"/>
      <c r="BV105" s="39"/>
      <c r="BW105" s="42"/>
    </row>
    <row r="106" ht="12.75">
      <c r="A106" s="43">
        <v>108</v>
      </c>
      <c r="B106" s="36">
        <f t="shared" si="8"/>
        <v>5600</v>
      </c>
      <c r="C106" s="37">
        <f t="shared" si="9"/>
        <v>0</v>
      </c>
      <c r="D106" s="38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39"/>
      <c r="AM106" s="39"/>
      <c r="AN106" s="39"/>
      <c r="AO106" s="39"/>
      <c r="AP106" s="39"/>
      <c r="AQ106" s="39"/>
      <c r="AR106" s="39"/>
      <c r="AS106" s="39"/>
      <c r="AT106" s="39"/>
      <c r="AU106" s="41"/>
      <c r="AV106" s="41">
        <v>4800</v>
      </c>
      <c r="AW106" s="41"/>
      <c r="AX106" s="41">
        <v>30000</v>
      </c>
      <c r="AY106" s="41"/>
      <c r="AZ106" s="41">
        <v>2800</v>
      </c>
      <c r="BA106" s="41"/>
      <c r="BB106" s="41">
        <v>2800</v>
      </c>
      <c r="BC106" s="41"/>
      <c r="BD106" s="41">
        <v>2800</v>
      </c>
      <c r="BE106" s="41"/>
      <c r="BF106" s="41">
        <v>2800</v>
      </c>
      <c r="BG106" s="41"/>
      <c r="BH106" s="41">
        <v>2800</v>
      </c>
      <c r="BI106" s="41"/>
      <c r="BJ106" s="41">
        <v>2800</v>
      </c>
      <c r="BK106" s="40">
        <v>2800</v>
      </c>
      <c r="BL106" s="40"/>
      <c r="BM106" s="40">
        <v>2800</v>
      </c>
      <c r="BN106" s="40"/>
      <c r="BO106" s="39"/>
      <c r="BP106" s="39"/>
      <c r="BQ106" s="39"/>
      <c r="BR106" s="39"/>
      <c r="BS106" s="39"/>
      <c r="BT106" s="39"/>
      <c r="BU106" s="39"/>
      <c r="BV106" s="39"/>
      <c r="BW106" s="42"/>
    </row>
    <row r="107" ht="12.75">
      <c r="A107" s="43" t="s">
        <v>107</v>
      </c>
      <c r="B107" s="36">
        <f t="shared" si="8"/>
        <v>362800</v>
      </c>
      <c r="C107" s="37">
        <f t="shared" si="9"/>
        <v>0</v>
      </c>
      <c r="D107" s="38"/>
      <c r="E107" s="45">
        <v>1500</v>
      </c>
      <c r="F107" s="45"/>
      <c r="G107" s="45">
        <v>12000</v>
      </c>
      <c r="H107" s="45"/>
      <c r="I107" s="45">
        <v>6000</v>
      </c>
      <c r="J107" s="45"/>
      <c r="K107" s="40">
        <v>5000</v>
      </c>
      <c r="L107" s="40"/>
      <c r="M107" s="40">
        <v>2000</v>
      </c>
      <c r="N107" s="40"/>
      <c r="O107" s="40">
        <v>1000</v>
      </c>
      <c r="P107" s="40"/>
      <c r="Q107" s="40">
        <v>3000</v>
      </c>
      <c r="R107" s="40"/>
      <c r="S107" s="40">
        <v>12000</v>
      </c>
      <c r="T107" s="40"/>
      <c r="U107" s="40">
        <v>2400</v>
      </c>
      <c r="V107" s="40"/>
      <c r="W107" s="40">
        <v>15000</v>
      </c>
      <c r="X107" s="40"/>
      <c r="Y107" s="40">
        <v>15000</v>
      </c>
      <c r="Z107" s="40"/>
      <c r="AA107" s="40">
        <v>7500</v>
      </c>
      <c r="AB107" s="40"/>
      <c r="AC107" s="40">
        <v>18000</v>
      </c>
      <c r="AD107" s="40"/>
      <c r="AE107" s="40">
        <v>24000</v>
      </c>
      <c r="AF107" s="40"/>
      <c r="AG107" s="40">
        <v>24000</v>
      </c>
      <c r="AH107" s="40"/>
      <c r="AI107" s="40">
        <v>24000</v>
      </c>
      <c r="AJ107" s="40"/>
      <c r="AK107" s="40">
        <v>24000</v>
      </c>
      <c r="AL107" s="40"/>
      <c r="AM107" s="40">
        <v>24000</v>
      </c>
      <c r="AN107" s="40"/>
      <c r="AO107" s="40">
        <v>27600</v>
      </c>
      <c r="AP107" s="40"/>
      <c r="AQ107" s="40">
        <v>28800</v>
      </c>
      <c r="AR107" s="40"/>
      <c r="AS107" s="40">
        <v>33600</v>
      </c>
      <c r="AT107" s="40"/>
      <c r="AU107" s="40"/>
      <c r="AV107" s="39"/>
      <c r="AW107" s="40">
        <v>30000</v>
      </c>
      <c r="AX107" s="40"/>
      <c r="AY107" s="40">
        <v>2800</v>
      </c>
      <c r="AZ107" s="40"/>
      <c r="BA107" s="40">
        <v>2800</v>
      </c>
      <c r="BB107" s="40"/>
      <c r="BC107" s="40">
        <v>2800</v>
      </c>
      <c r="BD107" s="40"/>
      <c r="BE107" s="40">
        <v>2800</v>
      </c>
      <c r="BF107" s="40"/>
      <c r="BG107" s="40">
        <v>2800</v>
      </c>
      <c r="BH107" s="40"/>
      <c r="BI107" s="40">
        <v>2800</v>
      </c>
      <c r="BJ107" s="40"/>
      <c r="BK107" s="40">
        <v>2800</v>
      </c>
      <c r="BL107" s="40"/>
      <c r="BM107" s="40">
        <v>2800</v>
      </c>
      <c r="BN107" s="40"/>
      <c r="BO107" s="39"/>
      <c r="BP107" s="39"/>
      <c r="BQ107" s="39"/>
      <c r="BR107" s="39"/>
      <c r="BS107" s="39"/>
      <c r="BT107" s="39"/>
      <c r="BU107" s="39"/>
      <c r="BV107" s="39"/>
      <c r="BW107" s="42"/>
    </row>
    <row r="108" ht="12.75">
      <c r="A108" s="43" t="s">
        <v>108</v>
      </c>
      <c r="B108" s="36">
        <f t="shared" si="8"/>
        <v>23800</v>
      </c>
      <c r="C108" s="37">
        <f t="shared" si="9"/>
        <v>0</v>
      </c>
      <c r="D108" s="38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39"/>
      <c r="AL108" s="39"/>
      <c r="AM108" s="39"/>
      <c r="AN108" s="39"/>
      <c r="AO108" s="39"/>
      <c r="AP108" s="39"/>
      <c r="AQ108" s="39"/>
      <c r="AR108" s="39"/>
      <c r="AS108" s="39"/>
      <c r="AT108" s="39"/>
      <c r="AU108" s="40"/>
      <c r="AV108" s="39"/>
      <c r="AW108" s="40">
        <v>23800</v>
      </c>
      <c r="AX108" s="41">
        <v>6200</v>
      </c>
      <c r="AY108" s="41"/>
      <c r="AZ108" s="41">
        <v>2800</v>
      </c>
      <c r="BA108" s="41"/>
      <c r="BB108" s="41">
        <v>2800</v>
      </c>
      <c r="BC108" s="41"/>
      <c r="BD108" s="41">
        <v>2800</v>
      </c>
      <c r="BE108" s="41"/>
      <c r="BF108" s="41">
        <v>2800</v>
      </c>
      <c r="BG108" s="41"/>
      <c r="BH108" s="41">
        <v>2800</v>
      </c>
      <c r="BI108" s="41"/>
      <c r="BJ108" s="41">
        <v>2800</v>
      </c>
      <c r="BK108" s="41"/>
      <c r="BL108" s="41">
        <v>2800</v>
      </c>
      <c r="BM108" s="41"/>
      <c r="BN108" s="41">
        <v>2800</v>
      </c>
      <c r="BO108" s="39"/>
      <c r="BP108" s="39"/>
      <c r="BQ108" s="39"/>
      <c r="BR108" s="39"/>
      <c r="BS108" s="39"/>
      <c r="BT108" s="39"/>
      <c r="BU108" s="39"/>
      <c r="BV108" s="39"/>
      <c r="BW108" s="42"/>
    </row>
    <row r="109" ht="12.75">
      <c r="A109" s="43" t="s">
        <v>109</v>
      </c>
      <c r="B109" s="36">
        <f t="shared" si="8"/>
        <v>-10032.959999999999</v>
      </c>
      <c r="C109" s="37">
        <f t="shared" si="9"/>
        <v>11200</v>
      </c>
      <c r="D109" s="38">
        <f>-832.96+2000</f>
        <v>1167.04</v>
      </c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39"/>
      <c r="AL109" s="39"/>
      <c r="AM109" s="39"/>
      <c r="AN109" s="39"/>
      <c r="AO109" s="39"/>
      <c r="AP109" s="39"/>
      <c r="AQ109" s="39"/>
      <c r="AR109" s="39"/>
      <c r="AS109" s="39"/>
      <c r="AT109" s="39"/>
      <c r="AU109" s="41"/>
      <c r="AV109" s="41">
        <v>4800</v>
      </c>
      <c r="AW109" s="41"/>
      <c r="AX109" s="41">
        <v>30000</v>
      </c>
      <c r="AY109" s="41"/>
      <c r="AZ109" s="41">
        <v>2800</v>
      </c>
      <c r="BA109" s="41"/>
      <c r="BB109" s="41">
        <v>2800</v>
      </c>
      <c r="BC109" s="41"/>
      <c r="BD109" s="41">
        <v>2800</v>
      </c>
      <c r="BE109" s="41"/>
      <c r="BF109" s="41">
        <v>2800</v>
      </c>
      <c r="BG109" s="41"/>
      <c r="BH109" s="41">
        <v>2800</v>
      </c>
      <c r="BI109" s="41"/>
      <c r="BJ109" s="41">
        <v>2800</v>
      </c>
      <c r="BK109" s="41"/>
      <c r="BL109" s="41">
        <v>2800</v>
      </c>
      <c r="BM109" s="41"/>
      <c r="BN109" s="41">
        <v>2800</v>
      </c>
      <c r="BO109" s="41"/>
      <c r="BP109" s="41">
        <v>2800</v>
      </c>
      <c r="BQ109" s="41"/>
      <c r="BR109" s="41">
        <v>2800</v>
      </c>
      <c r="BS109" s="41"/>
      <c r="BT109" s="41">
        <v>2800</v>
      </c>
      <c r="BU109" s="41"/>
      <c r="BV109" s="41">
        <v>2800</v>
      </c>
      <c r="BW109" s="42"/>
    </row>
    <row r="110" ht="12.75">
      <c r="A110" s="43" t="s">
        <v>110</v>
      </c>
      <c r="B110" s="36">
        <f t="shared" si="8"/>
        <v>9200</v>
      </c>
      <c r="C110" s="37">
        <f t="shared" si="9"/>
        <v>0</v>
      </c>
      <c r="D110" s="38">
        <v>800</v>
      </c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39"/>
      <c r="AP110" s="39"/>
      <c r="AQ110" s="39"/>
      <c r="AR110" s="39"/>
      <c r="AS110" s="41"/>
      <c r="AT110" s="41"/>
      <c r="AU110" s="40"/>
      <c r="AV110" s="39"/>
      <c r="AW110" s="41"/>
      <c r="AX110" s="41">
        <v>30000</v>
      </c>
      <c r="AY110" s="41"/>
      <c r="AZ110" s="41">
        <v>2800</v>
      </c>
      <c r="BA110" s="41"/>
      <c r="BB110" s="41">
        <v>2800</v>
      </c>
      <c r="BC110" s="41"/>
      <c r="BD110" s="41">
        <v>2800</v>
      </c>
      <c r="BE110" s="41"/>
      <c r="BF110" s="41">
        <v>2800</v>
      </c>
      <c r="BG110" s="41"/>
      <c r="BH110" s="41">
        <v>2800</v>
      </c>
      <c r="BI110" s="40">
        <v>2800</v>
      </c>
      <c r="BJ110" s="40"/>
      <c r="BK110" s="40">
        <v>2800</v>
      </c>
      <c r="BL110" s="40"/>
      <c r="BM110" s="40">
        <v>2800</v>
      </c>
      <c r="BN110" s="40"/>
      <c r="BO110" s="39"/>
      <c r="BP110" s="39"/>
      <c r="BQ110" s="39"/>
      <c r="BR110" s="39"/>
      <c r="BS110" s="39"/>
      <c r="BT110" s="39"/>
      <c r="BU110" s="39"/>
      <c r="BV110" s="39"/>
      <c r="BW110" s="42"/>
    </row>
    <row r="111" ht="12.75">
      <c r="A111" s="43">
        <v>114</v>
      </c>
      <c r="B111" s="36">
        <f t="shared" si="8"/>
        <v>5700</v>
      </c>
      <c r="C111" s="37">
        <f t="shared" si="9"/>
        <v>0</v>
      </c>
      <c r="D111" s="38">
        <v>100</v>
      </c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39"/>
      <c r="AL111" s="39"/>
      <c r="AM111" s="39"/>
      <c r="AN111" s="39"/>
      <c r="AO111" s="39"/>
      <c r="AP111" s="39"/>
      <c r="AQ111" s="39"/>
      <c r="AR111" s="39"/>
      <c r="AS111" s="41"/>
      <c r="AT111" s="41"/>
      <c r="AU111" s="40"/>
      <c r="AV111" s="39"/>
      <c r="AW111" s="41"/>
      <c r="AX111" s="41">
        <v>30000</v>
      </c>
      <c r="AY111" s="41"/>
      <c r="AZ111" s="41">
        <v>2800</v>
      </c>
      <c r="BA111" s="41"/>
      <c r="BB111" s="41">
        <v>2800</v>
      </c>
      <c r="BC111" s="41"/>
      <c r="BD111" s="41">
        <v>2800</v>
      </c>
      <c r="BE111" s="41"/>
      <c r="BF111" s="41">
        <v>2800</v>
      </c>
      <c r="BG111" s="41"/>
      <c r="BH111" s="41">
        <v>2800</v>
      </c>
      <c r="BI111" s="41"/>
      <c r="BJ111" s="41">
        <v>2800</v>
      </c>
      <c r="BK111" s="40">
        <v>2800</v>
      </c>
      <c r="BL111" s="40"/>
      <c r="BM111" s="40">
        <v>2800</v>
      </c>
      <c r="BN111" s="40"/>
      <c r="BO111" s="39"/>
      <c r="BP111" s="39"/>
      <c r="BQ111" s="39"/>
      <c r="BR111" s="39"/>
      <c r="BS111" s="39"/>
      <c r="BT111" s="39"/>
      <c r="BU111" s="39"/>
      <c r="BV111" s="39"/>
      <c r="BW111" s="42"/>
    </row>
    <row r="112" ht="12.75">
      <c r="A112" s="43" t="s">
        <v>111</v>
      </c>
      <c r="B112" s="36">
        <f t="shared" si="8"/>
        <v>15000</v>
      </c>
      <c r="C112" s="37">
        <f t="shared" si="9"/>
        <v>0</v>
      </c>
      <c r="D112" s="38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39"/>
      <c r="AL112" s="39"/>
      <c r="AM112" s="39"/>
      <c r="AN112" s="39"/>
      <c r="AO112" s="39"/>
      <c r="AP112" s="39"/>
      <c r="AQ112" s="39"/>
      <c r="AR112" s="39"/>
      <c r="AS112" s="41"/>
      <c r="AT112" s="41"/>
      <c r="AU112" s="41"/>
      <c r="AV112" s="41">
        <v>2800</v>
      </c>
      <c r="AW112" s="40">
        <v>15000</v>
      </c>
      <c r="AX112" s="41">
        <v>15000</v>
      </c>
      <c r="AY112" s="41"/>
      <c r="AZ112" s="41">
        <v>2800</v>
      </c>
      <c r="BA112" s="41"/>
      <c r="BB112" s="41">
        <v>2800</v>
      </c>
      <c r="BC112" s="41"/>
      <c r="BD112" s="41">
        <v>2800</v>
      </c>
      <c r="BE112" s="41"/>
      <c r="BF112" s="41">
        <v>2800</v>
      </c>
      <c r="BG112" s="41"/>
      <c r="BH112" s="41">
        <v>2800</v>
      </c>
      <c r="BI112" s="41"/>
      <c r="BJ112" s="41">
        <v>2800</v>
      </c>
      <c r="BK112" s="41"/>
      <c r="BL112" s="41">
        <v>2800</v>
      </c>
      <c r="BM112" s="41"/>
      <c r="BN112" s="41">
        <v>2800</v>
      </c>
      <c r="BO112" s="39"/>
      <c r="BP112" s="39"/>
      <c r="BQ112" s="39"/>
      <c r="BR112" s="39"/>
      <c r="BS112" s="39"/>
      <c r="BT112" s="39"/>
      <c r="BU112" s="39"/>
      <c r="BV112" s="39"/>
      <c r="BW112" s="42"/>
    </row>
    <row r="113" ht="12.75">
      <c r="A113" s="43" t="s">
        <v>112</v>
      </c>
      <c r="B113" s="36">
        <f t="shared" si="8"/>
        <v>169800</v>
      </c>
      <c r="C113" s="37">
        <f t="shared" si="9"/>
        <v>0</v>
      </c>
      <c r="D113" s="38"/>
      <c r="E113" s="39"/>
      <c r="F113" s="39"/>
      <c r="G113" s="39"/>
      <c r="H113" s="39"/>
      <c r="I113" s="39"/>
      <c r="J113" s="39"/>
      <c r="K113" s="40">
        <v>5000</v>
      </c>
      <c r="L113" s="40"/>
      <c r="M113" s="40">
        <v>2000</v>
      </c>
      <c r="N113" s="40"/>
      <c r="O113" s="39"/>
      <c r="P113" s="39"/>
      <c r="Q113" s="39"/>
      <c r="R113" s="39"/>
      <c r="S113" s="40">
        <v>12000</v>
      </c>
      <c r="T113" s="40"/>
      <c r="U113" s="40">
        <v>2400</v>
      </c>
      <c r="V113" s="40"/>
      <c r="W113" s="40">
        <v>15000</v>
      </c>
      <c r="X113" s="40"/>
      <c r="Y113" s="40">
        <v>15000</v>
      </c>
      <c r="Z113" s="40"/>
      <c r="AA113" s="39"/>
      <c r="AB113" s="39"/>
      <c r="AC113" s="39"/>
      <c r="AD113" s="39"/>
      <c r="AE113" s="39"/>
      <c r="AF113" s="39"/>
      <c r="AG113" s="39"/>
      <c r="AH113" s="39"/>
      <c r="AI113" s="40">
        <v>6000</v>
      </c>
      <c r="AJ113" s="40"/>
      <c r="AK113" s="40">
        <v>24000</v>
      </c>
      <c r="AL113" s="40"/>
      <c r="AM113" s="40">
        <v>4000</v>
      </c>
      <c r="AN113" s="40"/>
      <c r="AO113" s="40">
        <v>7600</v>
      </c>
      <c r="AP113" s="40"/>
      <c r="AQ113" s="40">
        <v>4800</v>
      </c>
      <c r="AR113" s="40"/>
      <c r="AS113" s="40">
        <v>21600</v>
      </c>
      <c r="AT113" s="40"/>
      <c r="AU113" s="40"/>
      <c r="AV113" s="39"/>
      <c r="AW113" s="40">
        <v>30000</v>
      </c>
      <c r="AX113" s="40"/>
      <c r="AY113" s="40">
        <v>2800</v>
      </c>
      <c r="AZ113" s="40"/>
      <c r="BA113" s="40">
        <v>2800</v>
      </c>
      <c r="BB113" s="40"/>
      <c r="BC113" s="40">
        <v>2800</v>
      </c>
      <c r="BD113" s="40"/>
      <c r="BE113" s="40">
        <v>2800</v>
      </c>
      <c r="BF113" s="40"/>
      <c r="BG113" s="40">
        <v>2800</v>
      </c>
      <c r="BH113" s="40"/>
      <c r="BI113" s="40">
        <v>2800</v>
      </c>
      <c r="BJ113" s="40"/>
      <c r="BK113" s="40">
        <v>800</v>
      </c>
      <c r="BL113" s="44">
        <v>2000</v>
      </c>
      <c r="BM113" s="40">
        <v>2800</v>
      </c>
      <c r="BN113" s="40"/>
      <c r="BO113" s="39"/>
      <c r="BP113" s="39"/>
      <c r="BQ113" s="39"/>
      <c r="BR113" s="39"/>
      <c r="BS113" s="39"/>
      <c r="BT113" s="39"/>
      <c r="BU113" s="39"/>
      <c r="BV113" s="39"/>
      <c r="BW113" s="42"/>
    </row>
    <row r="114" ht="12.75">
      <c r="A114" s="43" t="s">
        <v>113</v>
      </c>
      <c r="B114" s="36">
        <f t="shared" si="8"/>
        <v>5000</v>
      </c>
      <c r="C114" s="37">
        <f t="shared" si="9"/>
        <v>0</v>
      </c>
      <c r="D114" s="38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39"/>
      <c r="AL114" s="39"/>
      <c r="AM114" s="39"/>
      <c r="AN114" s="39"/>
      <c r="AO114" s="39"/>
      <c r="AP114" s="39"/>
      <c r="AQ114" s="39"/>
      <c r="AR114" s="39"/>
      <c r="AS114" s="39"/>
      <c r="AT114" s="39"/>
      <c r="AU114" s="40"/>
      <c r="AV114" s="39"/>
      <c r="AW114" s="40">
        <v>5000</v>
      </c>
      <c r="AX114" s="41">
        <v>25000</v>
      </c>
      <c r="AY114" s="41"/>
      <c r="AZ114" s="41">
        <v>2800</v>
      </c>
      <c r="BA114" s="41"/>
      <c r="BB114" s="41">
        <v>2800</v>
      </c>
      <c r="BC114" s="41"/>
      <c r="BD114" s="41">
        <v>2800</v>
      </c>
      <c r="BE114" s="41"/>
      <c r="BF114" s="41">
        <v>2800</v>
      </c>
      <c r="BG114" s="41"/>
      <c r="BH114" s="41">
        <v>2800</v>
      </c>
      <c r="BI114" s="41"/>
      <c r="BJ114" s="41">
        <v>2800</v>
      </c>
      <c r="BK114" s="41"/>
      <c r="BL114" s="41">
        <v>2800</v>
      </c>
      <c r="BM114" s="41"/>
      <c r="BN114" s="41">
        <v>2800</v>
      </c>
      <c r="BO114" s="39"/>
      <c r="BP114" s="39"/>
      <c r="BQ114" s="39"/>
      <c r="BR114" s="39"/>
      <c r="BS114" s="39"/>
      <c r="BT114" s="39"/>
      <c r="BU114" s="39"/>
      <c r="BV114" s="39"/>
      <c r="BW114" s="42"/>
    </row>
    <row r="115" ht="12.75">
      <c r="A115" s="43" t="s">
        <v>114</v>
      </c>
      <c r="B115" s="36">
        <f t="shared" si="8"/>
        <v>-4000</v>
      </c>
      <c r="C115" s="37">
        <f t="shared" si="9"/>
        <v>4400</v>
      </c>
      <c r="D115" s="38">
        <v>400</v>
      </c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39"/>
      <c r="AL115" s="39"/>
      <c r="AM115" s="39"/>
      <c r="AN115" s="39"/>
      <c r="AO115" s="39"/>
      <c r="AP115" s="39"/>
      <c r="AQ115" s="39"/>
      <c r="AR115" s="39"/>
      <c r="AS115" s="39"/>
      <c r="AT115" s="39"/>
      <c r="AU115" s="40"/>
      <c r="AV115" s="39"/>
      <c r="AW115" s="41"/>
      <c r="AX115" s="41">
        <v>30000</v>
      </c>
      <c r="AY115" s="41"/>
      <c r="AZ115" s="41">
        <v>2800</v>
      </c>
      <c r="BA115" s="41"/>
      <c r="BB115" s="41">
        <v>2800</v>
      </c>
      <c r="BC115" s="41"/>
      <c r="BD115" s="41">
        <v>2800</v>
      </c>
      <c r="BE115" s="41"/>
      <c r="BF115" s="41">
        <v>2800</v>
      </c>
      <c r="BG115" s="41"/>
      <c r="BH115" s="41">
        <v>2800</v>
      </c>
      <c r="BI115" s="41"/>
      <c r="BJ115" s="41">
        <v>2800</v>
      </c>
      <c r="BK115" s="41"/>
      <c r="BL115" s="41">
        <v>2800</v>
      </c>
      <c r="BM115" s="41"/>
      <c r="BN115" s="41">
        <v>2800</v>
      </c>
      <c r="BO115" s="41"/>
      <c r="BP115" s="41">
        <v>2800</v>
      </c>
      <c r="BQ115" s="41"/>
      <c r="BR115" s="41">
        <v>1600</v>
      </c>
      <c r="BS115" s="39"/>
      <c r="BT115" s="39"/>
      <c r="BU115" s="39"/>
      <c r="BV115" s="39"/>
      <c r="BW115" s="42"/>
    </row>
    <row r="116" ht="12.75">
      <c r="A116" s="43" t="s">
        <v>115</v>
      </c>
      <c r="B116" s="36">
        <f t="shared" si="8"/>
        <v>14800</v>
      </c>
      <c r="C116" s="37">
        <f t="shared" si="9"/>
        <v>0</v>
      </c>
      <c r="D116" s="38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39"/>
      <c r="AL116" s="39"/>
      <c r="AM116" s="39"/>
      <c r="AN116" s="39"/>
      <c r="AO116" s="39"/>
      <c r="AP116" s="39"/>
      <c r="AQ116" s="39"/>
      <c r="AR116" s="39"/>
      <c r="AS116" s="39"/>
      <c r="AT116" s="39"/>
      <c r="AU116" s="40">
        <v>4800</v>
      </c>
      <c r="AV116" s="39"/>
      <c r="AW116" s="40">
        <v>10000</v>
      </c>
      <c r="AX116" s="41">
        <v>20000</v>
      </c>
      <c r="AY116" s="41"/>
      <c r="AZ116" s="41">
        <v>2800</v>
      </c>
      <c r="BA116" s="41"/>
      <c r="BB116" s="41">
        <v>2800</v>
      </c>
      <c r="BC116" s="41"/>
      <c r="BD116" s="41">
        <v>2800</v>
      </c>
      <c r="BE116" s="41"/>
      <c r="BF116" s="41">
        <v>2800</v>
      </c>
      <c r="BG116" s="41"/>
      <c r="BH116" s="41">
        <v>2800</v>
      </c>
      <c r="BI116" s="41"/>
      <c r="BJ116" s="41">
        <v>2800</v>
      </c>
      <c r="BK116" s="41"/>
      <c r="BL116" s="41">
        <v>2800</v>
      </c>
      <c r="BM116" s="41"/>
      <c r="BN116" s="41">
        <v>2800</v>
      </c>
      <c r="BO116" s="39"/>
      <c r="BP116" s="39"/>
      <c r="BQ116" s="39"/>
      <c r="BR116" s="39"/>
      <c r="BS116" s="39"/>
      <c r="BT116" s="39"/>
      <c r="BU116" s="39"/>
      <c r="BV116" s="39"/>
      <c r="BW116" s="42"/>
    </row>
    <row r="117" ht="12.75">
      <c r="A117" s="55" t="s">
        <v>116</v>
      </c>
      <c r="B117" s="36">
        <f t="shared" si="8"/>
        <v>-500</v>
      </c>
      <c r="C117" s="37">
        <f t="shared" si="9"/>
        <v>0</v>
      </c>
      <c r="D117" s="38">
        <v>-500</v>
      </c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39"/>
      <c r="AL117" s="39"/>
      <c r="AM117" s="39"/>
      <c r="AN117" s="39"/>
      <c r="AO117" s="39"/>
      <c r="AP117" s="39"/>
      <c r="AQ117" s="39"/>
      <c r="AR117" s="39"/>
      <c r="AS117" s="39"/>
      <c r="AT117" s="39"/>
      <c r="AU117" s="41"/>
      <c r="AV117" s="41">
        <v>4800</v>
      </c>
      <c r="AW117" s="41"/>
      <c r="AX117" s="41">
        <v>30000</v>
      </c>
      <c r="AY117" s="41"/>
      <c r="AZ117" s="41">
        <v>2800</v>
      </c>
      <c r="BA117" s="41"/>
      <c r="BB117" s="41">
        <v>2800</v>
      </c>
      <c r="BC117" s="41"/>
      <c r="BD117" s="41">
        <v>2800</v>
      </c>
      <c r="BE117" s="41"/>
      <c r="BF117" s="41">
        <v>2800</v>
      </c>
      <c r="BG117" s="41"/>
      <c r="BH117" s="41">
        <v>2800</v>
      </c>
      <c r="BI117" s="41"/>
      <c r="BJ117" s="41">
        <v>2800</v>
      </c>
      <c r="BK117" s="41"/>
      <c r="BL117" s="41">
        <v>2800</v>
      </c>
      <c r="BM117" s="41"/>
      <c r="BN117" s="41">
        <v>2800</v>
      </c>
      <c r="BO117" s="39"/>
      <c r="BP117" s="39"/>
      <c r="BQ117" s="39"/>
      <c r="BR117" s="39"/>
      <c r="BS117" s="39"/>
      <c r="BT117" s="39"/>
      <c r="BU117" s="39"/>
      <c r="BV117" s="39"/>
      <c r="BW117" s="42"/>
    </row>
    <row r="118" ht="12.75">
      <c r="A118" s="56" t="s">
        <v>117</v>
      </c>
      <c r="B118" s="57">
        <f>SUM(B6:B117)</f>
        <v>3004754.5999999996</v>
      </c>
      <c r="C118" s="57">
        <f>SUM(C6:C117)</f>
        <v>167209.75</v>
      </c>
      <c r="D118" s="57">
        <f t="shared" ref="D118:BN118" si="10">SUM(D6:D117)</f>
        <v>99317.039999999994</v>
      </c>
      <c r="E118" s="40">
        <f t="shared" si="10"/>
        <v>50669.720000000001</v>
      </c>
      <c r="F118" s="40">
        <f t="shared" si="10"/>
        <v>0</v>
      </c>
      <c r="G118" s="40">
        <f t="shared" si="10"/>
        <v>48000</v>
      </c>
      <c r="H118" s="40">
        <f t="shared" si="10"/>
        <v>0</v>
      </c>
      <c r="I118" s="40">
        <f t="shared" si="10"/>
        <v>42000</v>
      </c>
      <c r="J118" s="40">
        <f t="shared" si="10"/>
        <v>0</v>
      </c>
      <c r="K118" s="40">
        <f t="shared" si="10"/>
        <v>50000</v>
      </c>
      <c r="L118" s="40">
        <f t="shared" si="10"/>
        <v>0</v>
      </c>
      <c r="M118" s="40">
        <f t="shared" si="10"/>
        <v>16000</v>
      </c>
      <c r="N118" s="40">
        <f t="shared" si="10"/>
        <v>0</v>
      </c>
      <c r="O118" s="40">
        <f t="shared" si="10"/>
        <v>5000</v>
      </c>
      <c r="P118" s="40">
        <f t="shared" si="10"/>
        <v>0</v>
      </c>
      <c r="Q118" s="40">
        <f t="shared" si="10"/>
        <v>22000</v>
      </c>
      <c r="R118" s="40">
        <f t="shared" si="10"/>
        <v>0</v>
      </c>
      <c r="S118" s="40">
        <f t="shared" si="10"/>
        <v>102000</v>
      </c>
      <c r="T118" s="40">
        <f t="shared" si="10"/>
        <v>0</v>
      </c>
      <c r="U118" s="40">
        <f t="shared" si="10"/>
        <v>21600</v>
      </c>
      <c r="V118" s="40">
        <f t="shared" si="10"/>
        <v>2400</v>
      </c>
      <c r="W118" s="40">
        <f t="shared" si="10"/>
        <v>105300</v>
      </c>
      <c r="X118" s="40">
        <f t="shared" si="10"/>
        <v>0</v>
      </c>
      <c r="Y118" s="40">
        <f t="shared" si="10"/>
        <v>108666.25</v>
      </c>
      <c r="Z118" s="40">
        <f t="shared" si="10"/>
        <v>11333.75</v>
      </c>
      <c r="AA118" s="40">
        <f t="shared" si="10"/>
        <v>7500</v>
      </c>
      <c r="AB118" s="40">
        <f t="shared" si="10"/>
        <v>0</v>
      </c>
      <c r="AC118" s="40">
        <f t="shared" si="10"/>
        <v>25500</v>
      </c>
      <c r="AD118" s="40">
        <f t="shared" si="10"/>
        <v>0</v>
      </c>
      <c r="AE118" s="40">
        <f t="shared" si="10"/>
        <v>77790</v>
      </c>
      <c r="AF118" s="40">
        <f t="shared" si="10"/>
        <v>0</v>
      </c>
      <c r="AG118" s="40">
        <f t="shared" si="10"/>
        <v>112500</v>
      </c>
      <c r="AH118" s="40">
        <f t="shared" si="10"/>
        <v>0</v>
      </c>
      <c r="AI118" s="40">
        <f t="shared" si="10"/>
        <v>150000</v>
      </c>
      <c r="AJ118" s="40">
        <f t="shared" si="10"/>
        <v>0</v>
      </c>
      <c r="AK118" s="40">
        <f t="shared" si="10"/>
        <v>156000</v>
      </c>
      <c r="AL118" s="40">
        <f t="shared" si="10"/>
        <v>0</v>
      </c>
      <c r="AM118" s="40">
        <f t="shared" si="10"/>
        <v>128000</v>
      </c>
      <c r="AN118" s="40">
        <f t="shared" si="10"/>
        <v>0</v>
      </c>
      <c r="AO118" s="40">
        <f t="shared" si="10"/>
        <v>150600</v>
      </c>
      <c r="AP118" s="40">
        <f t="shared" si="10"/>
        <v>0</v>
      </c>
      <c r="AQ118" s="40">
        <f t="shared" si="10"/>
        <v>150400</v>
      </c>
      <c r="AR118" s="40">
        <f t="shared" si="10"/>
        <v>0</v>
      </c>
      <c r="AS118" s="40">
        <f t="shared" si="10"/>
        <v>260379.17000000001</v>
      </c>
      <c r="AT118" s="40">
        <f t="shared" si="10"/>
        <v>0</v>
      </c>
      <c r="AU118" s="58">
        <f t="shared" si="10"/>
        <v>91200</v>
      </c>
      <c r="AV118" s="58">
        <f t="shared" si="10"/>
        <v>214979.85000000001</v>
      </c>
      <c r="AW118" s="58">
        <f t="shared" si="10"/>
        <v>640800</v>
      </c>
      <c r="AX118" s="58">
        <f t="shared" si="10"/>
        <v>2704200</v>
      </c>
      <c r="AY118" s="40">
        <f t="shared" si="10"/>
        <v>30764.220000000001</v>
      </c>
      <c r="AZ118" s="40">
        <f t="shared" si="10"/>
        <v>280035.78000000003</v>
      </c>
      <c r="BA118" s="40">
        <f t="shared" si="10"/>
        <v>33000</v>
      </c>
      <c r="BB118" s="40">
        <f t="shared" si="10"/>
        <v>277800</v>
      </c>
      <c r="BC118" s="40">
        <f t="shared" si="10"/>
        <v>38517.260000000002</v>
      </c>
      <c r="BD118" s="40">
        <f t="shared" si="10"/>
        <v>272282.73999999999</v>
      </c>
      <c r="BE118" s="40">
        <f t="shared" si="10"/>
        <v>46200</v>
      </c>
      <c r="BF118" s="40">
        <f t="shared" si="10"/>
        <v>264600</v>
      </c>
      <c r="BG118" s="40">
        <f t="shared" si="10"/>
        <v>63368.25</v>
      </c>
      <c r="BH118" s="40">
        <f t="shared" si="10"/>
        <v>247431.75</v>
      </c>
      <c r="BI118" s="40">
        <f t="shared" si="10"/>
        <v>79322.929999999993</v>
      </c>
      <c r="BJ118" s="40">
        <f t="shared" si="10"/>
        <v>231477.07000000001</v>
      </c>
      <c r="BK118" s="40">
        <f t="shared" si="10"/>
        <v>103241.53</v>
      </c>
      <c r="BL118" s="40">
        <f t="shared" si="10"/>
        <v>207558.47</v>
      </c>
      <c r="BM118" s="40">
        <f t="shared" si="10"/>
        <v>156327.97999999998</v>
      </c>
      <c r="BN118" s="40">
        <f t="shared" si="10"/>
        <v>154472.02000000002</v>
      </c>
      <c r="BO118" s="40">
        <f t="shared" ref="BO118:BP118" si="11">SUM(BO6:BO117)</f>
        <v>0</v>
      </c>
      <c r="BP118" s="40">
        <f t="shared" si="11"/>
        <v>56408.510000000002</v>
      </c>
      <c r="BQ118" s="40">
        <f t="shared" ref="BQ118:BV118" si="12">SUM(BQ6:BQ117)</f>
        <v>0</v>
      </c>
      <c r="BR118" s="40">
        <f t="shared" si="12"/>
        <v>28119.740000000002</v>
      </c>
      <c r="BS118" s="40">
        <f t="shared" si="12"/>
        <v>0</v>
      </c>
      <c r="BT118" s="40">
        <f t="shared" si="12"/>
        <v>25200</v>
      </c>
      <c r="BU118" s="40">
        <f t="shared" si="12"/>
        <v>0</v>
      </c>
      <c r="BV118" s="40">
        <f t="shared" si="12"/>
        <v>25200</v>
      </c>
      <c r="BW118" s="40">
        <f>SUM(BW6:BW117)</f>
        <v>17281.5</v>
      </c>
    </row>
  </sheetData>
  <mergeCells count="42">
    <mergeCell ref="A3:A5"/>
    <mergeCell ref="B3:B4"/>
    <mergeCell ref="C3:C5"/>
    <mergeCell ref="D3:D5"/>
    <mergeCell ref="E3:Z3"/>
    <mergeCell ref="AA3:AT3"/>
    <mergeCell ref="AU3:AV4"/>
    <mergeCell ref="AW3:AX4"/>
    <mergeCell ref="AY3:AZ4"/>
    <mergeCell ref="BA3:BB4"/>
    <mergeCell ref="BC3:BD4"/>
    <mergeCell ref="BE3:BF4"/>
    <mergeCell ref="BG3:BH4"/>
    <mergeCell ref="BI3:BJ4"/>
    <mergeCell ref="BK3:BL4"/>
    <mergeCell ref="BM3:BN4"/>
    <mergeCell ref="BO3:BP4"/>
    <mergeCell ref="BQ3:BR4"/>
    <mergeCell ref="BS3:BT4"/>
    <mergeCell ref="BU3:BV4"/>
    <mergeCell ref="BW3:BW4"/>
    <mergeCell ref="E4:F4"/>
    <mergeCell ref="G4:H4"/>
    <mergeCell ref="I4:J4"/>
    <mergeCell ref="K4:L4"/>
    <mergeCell ref="M4:N4"/>
    <mergeCell ref="O4:P4"/>
    <mergeCell ref="Q4:R4"/>
    <mergeCell ref="S4:T4"/>
    <mergeCell ref="U4:V4"/>
    <mergeCell ref="W4:X4"/>
    <mergeCell ref="Y4:Z4"/>
    <mergeCell ref="AA4:AB4"/>
    <mergeCell ref="AC4:AD4"/>
    <mergeCell ref="AE4:AF4"/>
    <mergeCell ref="AG4:AH4"/>
    <mergeCell ref="AI4:AJ4"/>
    <mergeCell ref="AK4:AL4"/>
    <mergeCell ref="AM4:AN4"/>
    <mergeCell ref="AO4:AP4"/>
    <mergeCell ref="AQ4:AR4"/>
    <mergeCell ref="AS4:AT4"/>
  </mergeCells>
  <printOptions headings="0" gridLines="0"/>
  <pageMargins left="0.69999999999999996" right="0.69999999999999996" top="0.75" bottom="0.75" header="0.29999999999999999" footer="0.29999999999999999"/>
  <pageSetup blackAndWhite="0" cellComments="none" copies="1" draft="0" errors="displayed" firstPageNumber="1" fitToHeight="1" fitToWidth="1" horizontalDpi="600" orientation="portrait" pageOrder="downThenOver" paperSize="9" scale="90" useFirstPageNumber="0" usePrinterDefaults="1" verticalDpi="600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ONLYOFFICE/6.3.1.56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6</cp:revision>
  <dcterms:modified xsi:type="dcterms:W3CDTF">2026-09-09T15:08:36Z</dcterms:modified>
</cp:coreProperties>
</file>